
<file path=[Content_Types].xml><?xml version="1.0" encoding="utf-8"?>
<Types xmlns="http://schemas.openxmlformats.org/package/2006/content-types">
  <Default Extension="jpg" ContentType="image/jpeg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axtcloud-my.sharepoint.com/personal/iman_balqis_axiata_com/Documents/Desktop/"/>
    </mc:Choice>
  </mc:AlternateContent>
  <xr:revisionPtr revIDLastSave="69" documentId="13_ncr:1_{5BB9C0DB-244C-48AE-A7D9-12FC3EC5924C}" xr6:coauthVersionLast="47" xr6:coauthVersionMax="47" xr10:uidLastSave="{C53ACC35-D073-46AA-9086-D3A3BA5CFBF0}"/>
  <bookViews>
    <workbookView xWindow="28680" yWindow="-120" windowWidth="29040" windowHeight="15720" tabRatio="500" firstSheet="1" activeTab="11" xr2:uid="{00000000-000D-0000-FFFF-FFFF00000000}"/>
  </bookViews>
  <sheets>
    <sheet name="CDB" sheetId="1" r:id="rId1"/>
    <sheet name="XL" sheetId="2" r:id="rId2"/>
    <sheet name="Robi" sheetId="3" r:id="rId3"/>
    <sheet name="Dialog" sheetId="4" r:id="rId4"/>
    <sheet name="Smart" sheetId="5" r:id="rId5"/>
    <sheet name="EDOTCO" sheetId="6" r:id="rId6"/>
    <sheet name="Link Net" sheetId="7" r:id="rId7"/>
    <sheet name="ADA" sheetId="8" r:id="rId8"/>
    <sheet name="Boost" sheetId="9" r:id="rId9"/>
    <sheet name="P&amp;L" sheetId="10" r:id="rId10"/>
    <sheet name="Balance sheet" sheetId="11" r:id="rId11"/>
    <sheet name="Cash Flow" sheetId="12" r:id="rId12"/>
    <sheet name="Foreign Exchange" sheetId="13" r:id="rId13"/>
  </sheets>
  <definedNames>
    <definedName name="_xlnm.Print_Area" localSheetId="11">'Cash Flow'!$A$1:$B$107</definedName>
    <definedName name="_xlnm.Print_Area" localSheetId="3">Dialog!$A$1:$C$56</definedName>
    <definedName name="_xlnm.Print_Area" localSheetId="5">EDOTCO!$A$1:$C$81</definedName>
    <definedName name="_xlnm.Print_Area" localSheetId="6">'Link Net'!$A$1:$C$50</definedName>
    <definedName name="_xlnm.Print_Area" localSheetId="9">'P&amp;L'!$A$1:$H$97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C29" i="7"/>
  <c r="D27" i="7"/>
  <c r="C27" i="7"/>
  <c r="D26" i="7"/>
  <c r="C26" i="7"/>
  <c r="D25" i="7"/>
  <c r="C25" i="7"/>
  <c r="D24" i="7"/>
  <c r="C24" i="7"/>
  <c r="D23" i="7"/>
  <c r="C23" i="7"/>
  <c r="D22" i="7"/>
  <c r="C22" i="7"/>
  <c r="C18" i="7"/>
  <c r="C15" i="7"/>
  <c r="C12" i="7"/>
  <c r="G58" i="1"/>
  <c r="G57" i="1"/>
  <c r="G56" i="1"/>
  <c r="G55" i="1"/>
  <c r="G52" i="1"/>
  <c r="G51" i="1"/>
  <c r="G48" i="1"/>
  <c r="G47" i="1"/>
  <c r="G46" i="1"/>
  <c r="G45" i="1"/>
  <c r="G36" i="1"/>
  <c r="G35" i="1"/>
  <c r="G30" i="1"/>
  <c r="G29" i="1"/>
  <c r="G28" i="1"/>
  <c r="G27" i="1"/>
  <c r="G26" i="1"/>
  <c r="G25" i="1"/>
  <c r="G24" i="1"/>
  <c r="G20" i="1"/>
  <c r="G21" i="1" s="1"/>
  <c r="G18" i="1"/>
  <c r="G15" i="1"/>
  <c r="G13" i="1"/>
  <c r="G12" i="1"/>
  <c r="G11" i="1"/>
  <c r="G10" i="1"/>
  <c r="G9" i="1"/>
  <c r="G16" i="1" l="1"/>
</calcChain>
</file>

<file path=xl/sharedStrings.xml><?xml version="1.0" encoding="utf-8"?>
<sst xmlns="http://schemas.openxmlformats.org/spreadsheetml/2006/main" count="635" uniqueCount="347">
  <si>
    <t>CelcomDigi Berhad</t>
  </si>
  <si>
    <t>YTD2025</t>
  </si>
  <si>
    <t>(RM million)</t>
  </si>
  <si>
    <t>1Q</t>
  </si>
  <si>
    <t>2Q</t>
  </si>
  <si>
    <t>3Q</t>
  </si>
  <si>
    <t>Financial performance</t>
  </si>
  <si>
    <t>Service revenue</t>
  </si>
  <si>
    <t>Other revenue</t>
  </si>
  <si>
    <t>Revenue ex Device</t>
  </si>
  <si>
    <t>Devices revenue</t>
  </si>
  <si>
    <t>Total Revenue</t>
  </si>
  <si>
    <t>EBITDA</t>
  </si>
  <si>
    <t xml:space="preserve">EBITDA margin </t>
  </si>
  <si>
    <t>Profits before interests and tax (PBIT)</t>
  </si>
  <si>
    <t>Profit after tax (PAT)</t>
  </si>
  <si>
    <t>PAT margin</t>
  </si>
  <si>
    <t>Operating expenditures (OPEX)</t>
  </si>
  <si>
    <t xml:space="preserve">Sales &amp; marketing </t>
  </si>
  <si>
    <t xml:space="preserve">Staff costs </t>
  </si>
  <si>
    <t xml:space="preserve">Operations &amp; maintenance </t>
  </si>
  <si>
    <t xml:space="preserve">USP fund and license fees </t>
  </si>
  <si>
    <t>Other expenses (incl. other incomes)</t>
  </si>
  <si>
    <t>Credit loss allowance</t>
  </si>
  <si>
    <t>Financial position</t>
  </si>
  <si>
    <t>Capitalised Capex (YTD)</t>
  </si>
  <si>
    <t>Cash and short-term deposits</t>
  </si>
  <si>
    <t>Loans and Borrowings</t>
  </si>
  <si>
    <t>Lease liabilities</t>
  </si>
  <si>
    <t>Net assets</t>
  </si>
  <si>
    <t>Gross debt / equity (x) ^</t>
  </si>
  <si>
    <t>Gross debt / EBITDA (x) ^</t>
  </si>
  <si>
    <t>Operational performance</t>
  </si>
  <si>
    <t>Postpaid</t>
  </si>
  <si>
    <t>Prepaid</t>
  </si>
  <si>
    <t>Home &amp; Fiber</t>
  </si>
  <si>
    <t>Total Consumer</t>
  </si>
  <si>
    <t>Enterprise</t>
  </si>
  <si>
    <t>Total Enterprise</t>
  </si>
  <si>
    <t>Total Subscribers</t>
  </si>
  <si>
    <t>ARPU</t>
  </si>
  <si>
    <t>Blended ARPU</t>
  </si>
  <si>
    <t>Note:</t>
  </si>
  <si>
    <t>^Gross debt is borrowings plus lease liabilities</t>
  </si>
  <si>
    <t>PT XLSmart (Indonesia)</t>
  </si>
  <si>
    <t>(IDR billion)</t>
  </si>
  <si>
    <t>4Q</t>
  </si>
  <si>
    <t>Revenue</t>
  </si>
  <si>
    <t>EBIT</t>
  </si>
  <si>
    <t>EBIT margin</t>
  </si>
  <si>
    <t>PAT</t>
  </si>
  <si>
    <t>Operating expenses (% of revenue)</t>
  </si>
  <si>
    <t>Direct expenses</t>
  </si>
  <si>
    <t>Sales and marketing</t>
  </si>
  <si>
    <t>Network cost</t>
  </si>
  <si>
    <t>Staff cost</t>
  </si>
  <si>
    <t>Others incl. discount</t>
  </si>
  <si>
    <t>Total operating expenses</t>
  </si>
  <si>
    <t>Depreciation &amp; amortisation</t>
  </si>
  <si>
    <t>Cash and cash equivalents</t>
  </si>
  <si>
    <t>Borrowings</t>
  </si>
  <si>
    <t>Subscribers ('000)</t>
  </si>
  <si>
    <t>Total</t>
  </si>
  <si>
    <t>ARPU (IDR '000)</t>
  </si>
  <si>
    <t>Blended</t>
  </si>
  <si>
    <t>Robi Axiata Limited (Bangladesh)</t>
  </si>
  <si>
    <t>(BDT million)</t>
  </si>
  <si>
    <t xml:space="preserve">EBIT margin </t>
  </si>
  <si>
    <t>PATAMI</t>
  </si>
  <si>
    <t>PATAMI margin</t>
  </si>
  <si>
    <r>
      <rPr>
        <b/>
        <u/>
        <sz val="10"/>
        <color rgb="FF000000"/>
        <rFont val="Arial"/>
      </rPr>
      <t>Operating expenses (% of revenue)</t>
    </r>
    <r>
      <rPr>
        <b/>
        <u/>
        <vertAlign val="superscript"/>
        <sz val="10"/>
        <color rgb="FF000000"/>
        <rFont val="Arial"/>
      </rPr>
      <t>2</t>
    </r>
  </si>
  <si>
    <t>Bad debts</t>
  </si>
  <si>
    <t>Others</t>
  </si>
  <si>
    <t>Capex (YTD)</t>
  </si>
  <si>
    <t>ARPU* (BDT)</t>
  </si>
  <si>
    <t xml:space="preserve">Note: </t>
  </si>
  <si>
    <t>*Mobile ARPU</t>
  </si>
  <si>
    <t>Dialog Axiata PLC (Sri Lanka)</t>
  </si>
  <si>
    <t>(SLR million)</t>
  </si>
  <si>
    <t>ARPU (SLR)</t>
  </si>
  <si>
    <t>Smart Axiata Company Limited</t>
  </si>
  <si>
    <t>(USD'000)</t>
  </si>
  <si>
    <t>Capex (YTD Cumulative)</t>
  </si>
  <si>
    <t>Borrowing+Lease=Gross debt</t>
  </si>
  <si>
    <t>Gross debt* / equity (x)</t>
  </si>
  <si>
    <t>Gross debt* / EBITDA (x)</t>
  </si>
  <si>
    <t>Data sub</t>
  </si>
  <si>
    <t>Depreciations</t>
  </si>
  <si>
    <t>EDOTCO Group</t>
  </si>
  <si>
    <t>2025 (Continuing Operations)</t>
  </si>
  <si>
    <t>- Malaysia</t>
  </si>
  <si>
    <t>- Bangladesh</t>
  </si>
  <si>
    <t>- Sri Lanka</t>
  </si>
  <si>
    <t>- Cambodia</t>
  </si>
  <si>
    <t>- Myanmar</t>
  </si>
  <si>
    <t>- Pakistan</t>
  </si>
  <si>
    <t>- Laos</t>
  </si>
  <si>
    <t>- Philippines</t>
  </si>
  <si>
    <t>- Indonesia</t>
  </si>
  <si>
    <t>EBITDA margin (%)</t>
  </si>
  <si>
    <t>EBIT margin (%)</t>
  </si>
  <si>
    <t xml:space="preserve">PATAMI (continuing operations) </t>
  </si>
  <si>
    <t xml:space="preserve">PATAMI (discontinuing operations) </t>
  </si>
  <si>
    <t>PATAMI margin (%)</t>
  </si>
  <si>
    <t>Cash &amp; Bank Balances</t>
  </si>
  <si>
    <t>Operational performance***</t>
  </si>
  <si>
    <t>Tenancies</t>
  </si>
  <si>
    <t>Towers</t>
  </si>
  <si>
    <t>Managed sites</t>
  </si>
  <si>
    <t>Tenancy ratio (x)</t>
  </si>
  <si>
    <t>Notes:</t>
  </si>
  <si>
    <t>***Operation performance include discontinuing operations</t>
  </si>
  <si>
    <t>PT Link Net Tbk. (Indonesia)</t>
  </si>
  <si>
    <t>YTD25</t>
  </si>
  <si>
    <t>Operating expenses (% of revenue)*</t>
  </si>
  <si>
    <t>Capex (YTD)*</t>
  </si>
  <si>
    <t>Homes passed (mil)</t>
  </si>
  <si>
    <t>ARPU (IDR '000) YTD</t>
  </si>
  <si>
    <r>
      <rPr>
        <sz val="9"/>
        <color rgb="FF000000"/>
        <rFont val="Arial"/>
      </rPr>
      <t>*Restated</t>
    </r>
  </si>
  <si>
    <t>Axiata Digital &amp; Analytics</t>
  </si>
  <si>
    <t>Boost Holdings</t>
  </si>
  <si>
    <t>PATAMI to Boost Holdings</t>
  </si>
  <si>
    <t>*inclusive of Boost Life + Biz + Connect + Credit</t>
  </si>
  <si>
    <t>Axiata Group Berhad</t>
  </si>
  <si>
    <t>Consolidated Statement of Comprehensive Income</t>
  </si>
  <si>
    <t>Restated</t>
  </si>
  <si>
    <t>(RM '000)</t>
  </si>
  <si>
    <t>1Q
(Continuing Operations)</t>
  </si>
  <si>
    <t>2Q
(Continuing Operations)</t>
  </si>
  <si>
    <t>3Q
(Continuing Operations)</t>
  </si>
  <si>
    <t>Continuing Operations</t>
  </si>
  <si>
    <t>Operating revenue</t>
  </si>
  <si>
    <t>Operating costs</t>
  </si>
  <si>
    <t>- depreciation, impairment and amortisation</t>
  </si>
  <si>
    <t>- impairment of goodwill</t>
  </si>
  <si>
    <t>- foreign exchange gains / (losses)</t>
  </si>
  <si>
    <t>- domestic interconnect and international outpayment</t>
  </si>
  <si>
    <t>- marketing, advertising and promotion</t>
  </si>
  <si>
    <t>- other operating costs</t>
  </si>
  <si>
    <t>- staff costs</t>
  </si>
  <si>
    <t>- reversal/(provision) of impairment on receivables, net</t>
  </si>
  <si>
    <t>- other gains / (losses) - net</t>
  </si>
  <si>
    <t>Other operating income/(expense) - net</t>
  </si>
  <si>
    <t>Operating profit before finance cost</t>
  </si>
  <si>
    <t>Finance income</t>
  </si>
  <si>
    <t>Gain on early redemption of debt</t>
  </si>
  <si>
    <t xml:space="preserve">Finance cost excluding net foreign exchange gains / (losses) on </t>
  </si>
  <si>
    <t>financing activities</t>
  </si>
  <si>
    <t>Net foreign exchange gains / (losses) on financing activities</t>
  </si>
  <si>
    <t>Joint ventures</t>
  </si>
  <si>
    <t>- share of results (net of tax)</t>
  </si>
  <si>
    <t>Associates</t>
  </si>
  <si>
    <t>Profit before taxation</t>
  </si>
  <si>
    <t>Taxation</t>
  </si>
  <si>
    <t>Profit / (Loss) for the financial period/year</t>
  </si>
  <si>
    <t>Discontinued Operations</t>
  </si>
  <si>
    <t>Gain on disposal of group of subsidiares - net</t>
  </si>
  <si>
    <t>Profit/(Loss)for the financial period / year from discontinued operations</t>
  </si>
  <si>
    <t xml:space="preserve">Profit for the financial period / year </t>
  </si>
  <si>
    <t>Other comprehensive (expense) / income:</t>
  </si>
  <si>
    <t>Items that will not be classified to profit or loss:</t>
  </si>
  <si>
    <t>- actuarial (losses)/gains on defined benefits plan (net of tax)</t>
  </si>
  <si>
    <t>- fair value through other comprehensive income</t>
  </si>
  <si>
    <t>Items that may be reclassified subsequently to profit or loss:</t>
  </si>
  <si>
    <t>- currency translation differences</t>
  </si>
  <si>
    <t>- net cash flow hedge</t>
  </si>
  <si>
    <t>- net cost of hedging</t>
  </si>
  <si>
    <t>- net investment hedge</t>
  </si>
  <si>
    <t>- available-for-sale reserve</t>
  </si>
  <si>
    <t>- actuarial (loss)/gain defined benefits plan (net of tax)</t>
  </si>
  <si>
    <t xml:space="preserve"> - realisation of other comprehensive expense arising from disposal of a group of subsidiaries    </t>
  </si>
  <si>
    <t>Other comprehensive income for the financial period / year, net of tax</t>
  </si>
  <si>
    <t xml:space="preserve">Total comprehensive income for the financial period / year </t>
  </si>
  <si>
    <t>Profit / (Loss) for the financial period / year attributable to:</t>
  </si>
  <si>
    <t>- owners of the Company</t>
  </si>
  <si>
    <t>- continuing operations</t>
  </si>
  <si>
    <t>- discontinued operations</t>
  </si>
  <si>
    <t>- non-controlling interests</t>
  </si>
  <si>
    <t xml:space="preserve">Total comprehensive income / (expense) for the financial period / year </t>
  </si>
  <si>
    <t>attributable to:</t>
  </si>
  <si>
    <t>Earnings Per Share (sen)</t>
  </si>
  <si>
    <t>- basic</t>
  </si>
  <si>
    <t>- diluted</t>
  </si>
  <si>
    <t>Consolidated Statement of Financial Position</t>
  </si>
  <si>
    <t>CAPITAL AND RESERVES ATTRIBUTABLE TO OWNERS</t>
  </si>
  <si>
    <t>OF THE COMPANY</t>
  </si>
  <si>
    <t xml:space="preserve">  Share capital</t>
  </si>
  <si>
    <t xml:space="preserve">  Share premium</t>
  </si>
  <si>
    <t xml:space="preserve">  Reserves</t>
  </si>
  <si>
    <t>Total equity attributable to owners of the Company</t>
  </si>
  <si>
    <t xml:space="preserve">  Non-controlling interests</t>
  </si>
  <si>
    <t>Total equity</t>
  </si>
  <si>
    <t>NON-CURRENT LIABILITIES</t>
  </si>
  <si>
    <t xml:space="preserve">  Borrowings</t>
  </si>
  <si>
    <t xml:space="preserve">  Derivative financial instruments</t>
  </si>
  <si>
    <t xml:space="preserve">  Deferred income</t>
  </si>
  <si>
    <t xml:space="preserve">  Deferred gain on sale and lease back assets</t>
  </si>
  <si>
    <t xml:space="preserve">  Trade and other payables</t>
  </si>
  <si>
    <t xml:space="preserve">  Liabilities under supplier finance arrangement</t>
  </si>
  <si>
    <t xml:space="preserve">  Lease liabilities</t>
  </si>
  <si>
    <t xml:space="preserve">  Provision for liabilities</t>
  </si>
  <si>
    <t xml:space="preserve">  Deferred tax liabilities</t>
  </si>
  <si>
    <t>Total non-current liabilities</t>
  </si>
  <si>
    <t>NON-CURRENT ASSETS</t>
  </si>
  <si>
    <t xml:space="preserve">  Intangible assets</t>
  </si>
  <si>
    <t xml:space="preserve">  Contract acquisition costs</t>
  </si>
  <si>
    <t xml:space="preserve">  Property, plant and equipment</t>
  </si>
  <si>
    <t xml:space="preserve">  Right-of-use assets</t>
  </si>
  <si>
    <t xml:space="preserve">  Joint ventures</t>
  </si>
  <si>
    <t xml:space="preserve">  Associates</t>
  </si>
  <si>
    <t xml:space="preserve">  Financial assets at fair value through other comprehensive income</t>
  </si>
  <si>
    <t xml:space="preserve">  Financial assets at fair value through profit or loss</t>
  </si>
  <si>
    <t xml:space="preserve">  Available-for-sale financial assets</t>
  </si>
  <si>
    <t xml:space="preserve">  Derivatives financial instruments</t>
  </si>
  <si>
    <t xml:space="preserve">  Trade and other receivables</t>
  </si>
  <si>
    <t xml:space="preserve">  Deferred tax assets</t>
  </si>
  <si>
    <t>Total non-current assets</t>
  </si>
  <si>
    <t>CURRENT ASSETS</t>
  </si>
  <si>
    <t>Inventories</t>
  </si>
  <si>
    <t>Trade and other receivables</t>
  </si>
  <si>
    <t>Contract assets</t>
  </si>
  <si>
    <t>Derivaties financial instruments</t>
  </si>
  <si>
    <t>Financial assets at fair value through profit or loss</t>
  </si>
  <si>
    <t>Tax recoverable</t>
  </si>
  <si>
    <t>Deposits, cash and bank balances</t>
  </si>
  <si>
    <t>Non-current assets classified as held-for-sale</t>
  </si>
  <si>
    <t>Total current assets</t>
  </si>
  <si>
    <t>LESS: CURRENT LIABILITIES</t>
  </si>
  <si>
    <t>Contract liabilities</t>
  </si>
  <si>
    <t>- realisation of other comprehensive expense</t>
  </si>
  <si>
    <t>arising from disposal of a group of subsidiaries</t>
  </si>
  <si>
    <t xml:space="preserve">  Liabilities under supplier finance arragement</t>
  </si>
  <si>
    <t xml:space="preserve">  Current tax liabilities</t>
  </si>
  <si>
    <t xml:space="preserve">  Dividend payable</t>
  </si>
  <si>
    <t>Total current liabilities</t>
  </si>
  <si>
    <t>Net current (liabilities) / assets</t>
  </si>
  <si>
    <t xml:space="preserve"> </t>
  </si>
  <si>
    <t>Net assets per share attributable to owners of the Company (sen)</t>
  </si>
  <si>
    <t>Consolidated Statement of Cash Flows</t>
  </si>
  <si>
    <t>Receipt from customers</t>
  </si>
  <si>
    <t>Payment to suppliers and employees and others</t>
  </si>
  <si>
    <t>Payment of finance cost</t>
  </si>
  <si>
    <t>Payment of zakat</t>
  </si>
  <si>
    <t>Payment of income taxes (net of refunds)</t>
  </si>
  <si>
    <t>CASH FLOWS FROM OPERATING ACTIVITIES</t>
  </si>
  <si>
    <t>Proceeds from disposal of PPE</t>
  </si>
  <si>
    <t>Proceeds from disposal of other intangible assets</t>
  </si>
  <si>
    <t>Purchase of property, plant &amp; equipment</t>
  </si>
  <si>
    <t>Proceeds from sale and lease back transactions of a subsidiary</t>
  </si>
  <si>
    <t>Purchase of other intangible asset</t>
  </si>
  <si>
    <t>Additional investment in a joint venture</t>
  </si>
  <si>
    <t>Additional investment in a subsidiary</t>
  </si>
  <si>
    <t>Investment in a joint venture</t>
  </si>
  <si>
    <t>Investment in deposits matured &gt; 3 months</t>
  </si>
  <si>
    <t>Withdrawal of deposits maturing more than three (3) months</t>
  </si>
  <si>
    <t>Investment in an associate</t>
  </si>
  <si>
    <t>Net proceeds from other investments</t>
  </si>
  <si>
    <t>Additional investment in associates</t>
  </si>
  <si>
    <t>Dividends received from associates</t>
  </si>
  <si>
    <t>Dividends received from a joint venture</t>
  </si>
  <si>
    <t>Net proceed from disposal of an associate</t>
  </si>
  <si>
    <t>Net proceed from disposal of a subsidiary</t>
  </si>
  <si>
    <t>Net repayment from employees / (Loans to employees)</t>
  </si>
  <si>
    <t>Other deposit</t>
  </si>
  <si>
    <t>Interest received</t>
  </si>
  <si>
    <t>Other investment</t>
  </si>
  <si>
    <t>Proceeds from disposal/(Purchase of) other investments</t>
  </si>
  <si>
    <t>Proceed from disposal of group subsidiaries</t>
  </si>
  <si>
    <t>Proceed from disposal of Reynolds Group</t>
  </si>
  <si>
    <t>Settlement of contingent consideration by a subsidiary</t>
  </si>
  <si>
    <t>Repayment from loan to an associates</t>
  </si>
  <si>
    <t>Disposal of other investment</t>
  </si>
  <si>
    <t>Disposal of rights on right issue of a financial asset at FVTOCI</t>
  </si>
  <si>
    <t>Dividend from other investments</t>
  </si>
  <si>
    <t xml:space="preserve">Payments for acquisition of ROU assets </t>
  </si>
  <si>
    <t xml:space="preserve">(Advances to)/Repayments from employees </t>
  </si>
  <si>
    <t>Settlement of derivative financial instrument</t>
  </si>
  <si>
    <t>Redemption of preference shares by an associate</t>
  </si>
  <si>
    <t>CASH FLOWS USED IN INVESTING ACTIVITIES</t>
  </si>
  <si>
    <t>Proceed from issuance of shares under Axiata Share Scheme</t>
  </si>
  <si>
    <t>Share issuance expense</t>
  </si>
  <si>
    <t>Proceeds from borrowings</t>
  </si>
  <si>
    <t>Repayment of borrowings</t>
  </si>
  <si>
    <t>Net proceeds from private placement of a subsidiary</t>
  </si>
  <si>
    <t>Proceeds from Sukuk (net of transaction cost)</t>
  </si>
  <si>
    <t>Repayment of Sukuk</t>
  </si>
  <si>
    <t>Net proceed from rights issue of a subsidiary</t>
  </si>
  <si>
    <t>Proceed from sale and lease back transactions of a subsidiary</t>
  </si>
  <si>
    <t>Repayment of hire purchase creditors</t>
  </si>
  <si>
    <t>Repayment of lease liabilities</t>
  </si>
  <si>
    <t>Share buy-back by a subsidiary</t>
  </si>
  <si>
    <t>Treasury shares resold by subsidiaries</t>
  </si>
  <si>
    <t>Net proceed from sale and lease back assets</t>
  </si>
  <si>
    <t>Pre-acquisition dividend of a subsidiary paid to a non-controlling interest</t>
  </si>
  <si>
    <t>Additional investment in a subsidiary by non-controlling interest</t>
  </si>
  <si>
    <t>Dividends paid to minority shareholders</t>
  </si>
  <si>
    <t>Dividends paid to shareholders</t>
  </si>
  <si>
    <t>Partial disposal of a subsidiary</t>
  </si>
  <si>
    <t>Capital injection by NCI</t>
  </si>
  <si>
    <t>Share buyback by a subsidiary</t>
  </si>
  <si>
    <t xml:space="preserve">Proceeds from IPO of a subsidiary </t>
  </si>
  <si>
    <t>Redemption of preference shares by NCI of a subsidiary</t>
  </si>
  <si>
    <t>Net proceeds from mandatory tender offer of a subsidiary</t>
  </si>
  <si>
    <t>CASH FLOWS (USED IN) / FROM FINANCING ACTIVITIES</t>
  </si>
  <si>
    <t>NET INCREASE / (DECREASE) IN CASH AND CASH EQUIVALENTS</t>
  </si>
  <si>
    <t>DISCONTINUED CASH FLOW</t>
  </si>
  <si>
    <t xml:space="preserve">NET DECREASE / (INCREASE) IN RESTRICTED CASH AND CASH </t>
  </si>
  <si>
    <t xml:space="preserve">  EQUIVALENTS</t>
  </si>
  <si>
    <t>EFFECT OF EXCHANGE (LOSSES) / GAINS ON CASH AND CASH</t>
  </si>
  <si>
    <t xml:space="preserve">CASH OF A SUBSIDIARY PREVIOUSLY HELD AS NON </t>
  </si>
  <si>
    <t xml:space="preserve">  CURRENT ASSETS HELD FOR SALE</t>
  </si>
  <si>
    <t xml:space="preserve">CASH AND CASH EQUIVALENTS AT THE BEGINNING OF THE </t>
  </si>
  <si>
    <t xml:space="preserve">  FINANCIAL PERIOD</t>
  </si>
  <si>
    <t xml:space="preserve">CASH AND CASH EQUIVALENTS AT THE END OF THE </t>
  </si>
  <si>
    <t>Total deposits, cash and bank balances</t>
  </si>
  <si>
    <t>Add: Cash and cash equivalent of a discontinued operation</t>
  </si>
  <si>
    <t xml:space="preserve">Financial asset at FVTPL </t>
  </si>
  <si>
    <t>Less:</t>
  </si>
  <si>
    <t>- Deposits pledged and restricted cash</t>
  </si>
  <si>
    <t>- Deposit maturing more than three (3) months</t>
  </si>
  <si>
    <t>- Bank overdraft</t>
  </si>
  <si>
    <t>TOTAL CASH AND CASH EQUIVALENTS AT THE END OF THE</t>
  </si>
  <si>
    <t>Linked to BPU_BAC CS (Main) -Forex closing and YTD Rate</t>
  </si>
  <si>
    <t>Local Currency</t>
  </si>
  <si>
    <t>Avg rate YTD24</t>
  </si>
  <si>
    <t>Avg rate Q225</t>
  </si>
  <si>
    <t>Avg rate Q325</t>
  </si>
  <si>
    <t>Avg rate YTD25</t>
  </si>
  <si>
    <t xml:space="preserve">QoQ Appreciation/ (Depreciation) against MYR </t>
  </si>
  <si>
    <t xml:space="preserve">YTD Appreciation/ (Depreciation) against MYR </t>
  </si>
  <si>
    <t>QoQ Appreciation/   (Depreciation) against USD</t>
  </si>
  <si>
    <t>YTD Appreciation/   (Depreciation) against USD</t>
  </si>
  <si>
    <t>(%)</t>
  </si>
  <si>
    <t>INDONESIAN RUPIAH, IDR</t>
  </si>
  <si>
    <t>SRI LANKA RUPEE, LKR</t>
  </si>
  <si>
    <t>BANGLADESHI TAKA, BDT</t>
  </si>
  <si>
    <t>US DOLLAR, USD</t>
  </si>
  <si>
    <t>Closing Rate Sept'24</t>
  </si>
  <si>
    <t>Closing Rate June'25</t>
  </si>
  <si>
    <t>Closing Rate Sept'25</t>
  </si>
  <si>
    <t>QoQ %</t>
  </si>
  <si>
    <t>YoY %</t>
  </si>
  <si>
    <t>IDR</t>
  </si>
  <si>
    <t>`</t>
  </si>
  <si>
    <t>LKR</t>
  </si>
  <si>
    <t>BDT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</si>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</sst>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#0;&quot;-&quot;#0;#0;_(@_)"/>
    <numFmt numFmtId="165" formatCode="* #,##0;* \(#,##0\);* &quot;—&quot;;_(@_)"/>
    <numFmt numFmtId="166" formatCode="#0.0%;&quot;-&quot;#0.0%;&quot;-&quot;\%;_(@_)"/>
    <numFmt numFmtId="167" formatCode="#0.0_)%;\(#0.0\)%;#0.0_)%;_(@_)"/>
    <numFmt numFmtId="168" formatCode="#,##0;&quot;-&quot;#,##0;#,##0;_(@_)"/>
    <numFmt numFmtId="169" formatCode="#,##0;\(#,##0\);&quot;—&quot;;_(@_)"/>
    <numFmt numFmtId="170" formatCode="* #,##0.0;* \(#,##0.0\);* &quot;—&quot;;_(@_)"/>
    <numFmt numFmtId="171" formatCode="#,##0.00;&quot;-&quot;#,##0.00;#,##0.00;_(@_)"/>
    <numFmt numFmtId="172" formatCode="* #,##0.00;* \(#,##0.00\);* &quot;—&quot;;_(@_)"/>
    <numFmt numFmtId="174" formatCode="#0_)%;\(#0\)%;#0_)%;_(@_)"/>
    <numFmt numFmtId="175" formatCode="#0.00;&quot;-&quot;#0.00;&quot;—&quot;;_(@_)"/>
    <numFmt numFmtId="176" formatCode="#0.#######################%;&quot;-&quot;#0.#######################%;&quot;-&quot;\%;_(@_)"/>
    <numFmt numFmtId="177" formatCode="#0.000000;&quot;-&quot;#0.000000;#0.000000;_(@_)"/>
    <numFmt numFmtId="178" formatCode="#,##0.000000;\(#,##0.000000\);&quot;—&quot;;_(@_)"/>
    <numFmt numFmtId="179" formatCode="#,##0.0;&quot;-&quot;#,##0.0;#,##0.0;_(@_)"/>
    <numFmt numFmtId="180" formatCode="_-* #,##0.0_-;\-* #,##0.0_-;_-* &quot;-&quot;??_-;_-@_-"/>
    <numFmt numFmtId="181" formatCode="_-* #,##0_-;\-* #,##0_-;_-* &quot;-&quot;??_-;_-@_-"/>
    <numFmt numFmtId="182" formatCode="0.0%"/>
  </numFmts>
  <fonts count="27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i/>
      <sz val="10"/>
      <color rgb="FF000000"/>
      <name val="Arial"/>
    </font>
    <font>
      <b/>
      <u/>
      <sz val="10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10"/>
      <color rgb="FFFF0000"/>
      <name val="Arial"/>
    </font>
    <font>
      <b/>
      <sz val="10"/>
      <color rgb="FFF2F2F2"/>
      <name val="Arial"/>
    </font>
    <font>
      <sz val="10"/>
      <color rgb="FFFFFFFF"/>
      <name val="Arial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ED7D31"/>
      <name val="Arial"/>
    </font>
    <font>
      <b/>
      <i/>
      <sz val="10"/>
      <color rgb="FF000000"/>
      <name val="Arial"/>
    </font>
    <font>
      <b/>
      <sz val="11"/>
      <color rgb="FF000000"/>
      <name val="Calibri"/>
    </font>
    <font>
      <sz val="10"/>
      <color rgb="FF0D0D0D"/>
      <name val="Arial"/>
    </font>
    <font>
      <b/>
      <u/>
      <vertAlign val="superscript"/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</borders>
  <cellStyleXfs count="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7" fillId="3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165" fontId="1" fillId="4" borderId="4" xfId="0" applyNumberFormat="1" applyFont="1" applyFill="1" applyBorder="1" applyAlignment="1">
      <alignment wrapText="1"/>
    </xf>
    <xf numFmtId="164" fontId="1" fillId="5" borderId="4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165" fontId="6" fillId="4" borderId="4" xfId="0" applyNumberFormat="1" applyFont="1" applyFill="1" applyBorder="1" applyAlignment="1">
      <alignment wrapText="1"/>
    </xf>
    <xf numFmtId="167" fontId="8" fillId="5" borderId="4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 indent="1"/>
    </xf>
    <xf numFmtId="165" fontId="1" fillId="5" borderId="4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 indent="1"/>
    </xf>
    <xf numFmtId="0" fontId="1" fillId="4" borderId="4" xfId="0" applyFont="1" applyFill="1" applyBorder="1" applyAlignment="1">
      <alignment wrapText="1"/>
    </xf>
    <xf numFmtId="168" fontId="1" fillId="5" borderId="4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horizontal="left" wrapText="1"/>
    </xf>
    <xf numFmtId="165" fontId="1" fillId="5" borderId="7" xfId="0" applyNumberFormat="1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left" wrapText="1"/>
    </xf>
    <xf numFmtId="169" fontId="1" fillId="5" borderId="4" xfId="0" applyNumberFormat="1" applyFont="1" applyFill="1" applyBorder="1" applyAlignment="1">
      <alignment wrapText="1"/>
    </xf>
    <xf numFmtId="164" fontId="1" fillId="5" borderId="7" xfId="0" applyNumberFormat="1" applyFont="1" applyFill="1" applyBorder="1" applyAlignment="1">
      <alignment wrapText="1"/>
    </xf>
    <xf numFmtId="164" fontId="1" fillId="5" borderId="6" xfId="0" applyNumberFormat="1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165" fontId="1" fillId="5" borderId="6" xfId="0" applyNumberFormat="1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11" fillId="0" borderId="0" xfId="0" applyFont="1" applyAlignment="1">
      <alignment vertical="top" wrapText="1"/>
    </xf>
    <xf numFmtId="0" fontId="1" fillId="2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wrapText="1" indent="1"/>
    </xf>
    <xf numFmtId="166" fontId="1" fillId="4" borderId="4" xfId="0" applyNumberFormat="1" applyFont="1" applyFill="1" applyBorder="1" applyAlignment="1">
      <alignment wrapText="1"/>
    </xf>
    <xf numFmtId="169" fontId="1" fillId="4" borderId="4" xfId="0" applyNumberFormat="1" applyFont="1" applyFill="1" applyBorder="1" applyAlignment="1">
      <alignment wrapText="1"/>
    </xf>
    <xf numFmtId="166" fontId="1" fillId="4" borderId="7" xfId="0" applyNumberFormat="1" applyFont="1" applyFill="1" applyBorder="1" applyAlignment="1">
      <alignment wrapText="1"/>
    </xf>
    <xf numFmtId="0" fontId="1" fillId="4" borderId="8" xfId="0" applyFont="1" applyFill="1" applyBorder="1" applyAlignment="1">
      <alignment horizontal="left" wrapText="1"/>
    </xf>
    <xf numFmtId="166" fontId="1" fillId="4" borderId="6" xfId="0" applyNumberFormat="1" applyFont="1" applyFill="1" applyBorder="1" applyAlignment="1">
      <alignment wrapText="1"/>
    </xf>
    <xf numFmtId="166" fontId="1" fillId="5" borderId="6" xfId="0" applyNumberFormat="1" applyFont="1" applyFill="1" applyBorder="1" applyAlignment="1">
      <alignment wrapText="1"/>
    </xf>
    <xf numFmtId="170" fontId="1" fillId="4" borderId="4" xfId="0" applyNumberFormat="1" applyFont="1" applyFill="1" applyBorder="1" applyAlignment="1">
      <alignment wrapText="1"/>
    </xf>
    <xf numFmtId="165" fontId="1" fillId="4" borderId="7" xfId="0" applyNumberFormat="1" applyFont="1" applyFill="1" applyBorder="1" applyAlignment="1">
      <alignment wrapText="1"/>
    </xf>
    <xf numFmtId="168" fontId="1" fillId="5" borderId="7" xfId="0" applyNumberFormat="1" applyFont="1" applyFill="1" applyBorder="1" applyAlignment="1">
      <alignment wrapText="1"/>
    </xf>
    <xf numFmtId="165" fontId="1" fillId="4" borderId="6" xfId="0" applyNumberFormat="1" applyFont="1" applyFill="1" applyBorder="1" applyAlignment="1">
      <alignment wrapText="1"/>
    </xf>
    <xf numFmtId="168" fontId="1" fillId="5" borderId="6" xfId="0" applyNumberFormat="1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wrapText="1"/>
    </xf>
    <xf numFmtId="166" fontId="1" fillId="5" borderId="4" xfId="0" applyNumberFormat="1" applyFont="1" applyFill="1" applyBorder="1" applyAlignment="1">
      <alignment wrapText="1"/>
    </xf>
    <xf numFmtId="167" fontId="1" fillId="5" borderId="4" xfId="0" applyNumberFormat="1" applyFont="1" applyFill="1" applyBorder="1" applyAlignment="1">
      <alignment wrapText="1"/>
    </xf>
    <xf numFmtId="174" fontId="1" fillId="5" borderId="4" xfId="0" applyNumberFormat="1" applyFont="1" applyFill="1" applyBorder="1" applyAlignment="1">
      <alignment wrapText="1"/>
    </xf>
    <xf numFmtId="166" fontId="1" fillId="5" borderId="7" xfId="0" applyNumberFormat="1" applyFont="1" applyFill="1" applyBorder="1" applyAlignment="1">
      <alignment wrapText="1"/>
    </xf>
    <xf numFmtId="170" fontId="1" fillId="5" borderId="4" xfId="0" applyNumberFormat="1" applyFont="1" applyFill="1" applyBorder="1" applyAlignment="1">
      <alignment wrapText="1"/>
    </xf>
    <xf numFmtId="0" fontId="6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2" fillId="4" borderId="4" xfId="0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3" fillId="2" borderId="10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0" fontId="15" fillId="0" borderId="4" xfId="0" applyFont="1" applyBorder="1" applyAlignment="1">
      <alignment wrapText="1"/>
    </xf>
    <xf numFmtId="0" fontId="15" fillId="0" borderId="9" xfId="0" applyFont="1" applyBorder="1" applyAlignment="1">
      <alignment wrapText="1"/>
    </xf>
    <xf numFmtId="172" fontId="6" fillId="4" borderId="4" xfId="0" applyNumberFormat="1" applyFont="1" applyFill="1" applyBorder="1" applyAlignment="1">
      <alignment wrapText="1"/>
    </xf>
    <xf numFmtId="172" fontId="1" fillId="4" borderId="4" xfId="0" applyNumberFormat="1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5" fillId="0" borderId="4" xfId="0" applyFont="1" applyBorder="1" applyAlignment="1">
      <alignment horizontal="right" wrapText="1"/>
    </xf>
    <xf numFmtId="164" fontId="1" fillId="4" borderId="4" xfId="0" applyNumberFormat="1" applyFont="1" applyFill="1" applyBorder="1" applyAlignment="1">
      <alignment wrapText="1"/>
    </xf>
    <xf numFmtId="167" fontId="8" fillId="5" borderId="4" xfId="0" applyNumberFormat="1" applyFont="1" applyFill="1" applyBorder="1" applyAlignment="1">
      <alignment horizontal="right" wrapText="1"/>
    </xf>
    <xf numFmtId="167" fontId="1" fillId="5" borderId="4" xfId="0" applyNumberFormat="1" applyFont="1" applyFill="1" applyBorder="1" applyAlignment="1">
      <alignment horizontal="right" wrapText="1"/>
    </xf>
    <xf numFmtId="168" fontId="1" fillId="4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4" fillId="0" borderId="9" xfId="0" applyFont="1" applyBorder="1" applyAlignment="1">
      <alignment wrapText="1"/>
    </xf>
    <xf numFmtId="176" fontId="1" fillId="4" borderId="4" xfId="0" applyNumberFormat="1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top" wrapText="1"/>
    </xf>
    <xf numFmtId="165" fontId="1" fillId="4" borderId="14" xfId="0" applyNumberFormat="1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165" fontId="1" fillId="4" borderId="5" xfId="0" applyNumberFormat="1" applyFont="1" applyFill="1" applyBorder="1" applyAlignment="1">
      <alignment wrapText="1"/>
    </xf>
    <xf numFmtId="170" fontId="6" fillId="4" borderId="4" xfId="0" applyNumberFormat="1" applyFont="1" applyFill="1" applyBorder="1" applyAlignment="1">
      <alignment wrapText="1"/>
    </xf>
    <xf numFmtId="0" fontId="11" fillId="0" borderId="9" xfId="0" applyFont="1" applyBorder="1" applyAlignment="1">
      <alignment wrapText="1"/>
    </xf>
    <xf numFmtId="0" fontId="6" fillId="4" borderId="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19" fillId="0" borderId="9" xfId="0" applyFont="1" applyBorder="1" applyAlignment="1">
      <alignment wrapText="1"/>
    </xf>
    <xf numFmtId="165" fontId="6" fillId="4" borderId="14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wrapText="1" indent="2"/>
    </xf>
    <xf numFmtId="0" fontId="1" fillId="0" borderId="6" xfId="0" applyFont="1" applyBorder="1" applyAlignment="1">
      <alignment wrapText="1"/>
    </xf>
    <xf numFmtId="165" fontId="6" fillId="4" borderId="5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165" fontId="6" fillId="4" borderId="7" xfId="0" applyNumberFormat="1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20" fillId="5" borderId="4" xfId="0" applyFont="1" applyFill="1" applyBorder="1" applyAlignment="1">
      <alignment wrapText="1"/>
    </xf>
    <xf numFmtId="0" fontId="15" fillId="0" borderId="16" xfId="0" applyFont="1" applyBorder="1" applyAlignment="1">
      <alignment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left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178" fontId="1" fillId="0" borderId="19" xfId="0" applyNumberFormat="1" applyFont="1" applyBorder="1" applyAlignment="1">
      <alignment horizontal="center" vertical="center" wrapText="1"/>
    </xf>
    <xf numFmtId="171" fontId="1" fillId="0" borderId="19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wrapText="1"/>
    </xf>
    <xf numFmtId="0" fontId="7" fillId="6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77" fontId="1" fillId="0" borderId="19" xfId="0" applyNumberFormat="1" applyFont="1" applyBorder="1" applyAlignment="1">
      <alignment vertical="center" wrapText="1"/>
    </xf>
    <xf numFmtId="179" fontId="1" fillId="0" borderId="19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7" fillId="6" borderId="18" xfId="0" applyFont="1" applyFill="1" applyBorder="1" applyAlignment="1">
      <alignment vertical="center" wrapText="1"/>
    </xf>
    <xf numFmtId="0" fontId="15" fillId="0" borderId="21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7" fillId="3" borderId="23" xfId="0" applyFont="1" applyFill="1" applyBorder="1" applyAlignment="1">
      <alignment horizontal="center" wrapText="1"/>
    </xf>
    <xf numFmtId="165" fontId="1" fillId="4" borderId="4" xfId="0" applyNumberFormat="1" applyFont="1" applyFill="1" applyBorder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71" fontId="1" fillId="5" borderId="4" xfId="0" applyNumberFormat="1" applyFont="1" applyFill="1" applyBorder="1" applyAlignment="1">
      <alignment wrapText="1"/>
    </xf>
    <xf numFmtId="172" fontId="1" fillId="5" borderId="4" xfId="0" applyNumberFormat="1" applyFont="1" applyFill="1" applyBorder="1" applyAlignment="1">
      <alignment wrapText="1"/>
    </xf>
    <xf numFmtId="165" fontId="1" fillId="5" borderId="4" xfId="0" applyNumberFormat="1" applyFont="1" applyFill="1" applyBorder="1" applyAlignment="1">
      <alignment horizontal="right" wrapText="1"/>
    </xf>
    <xf numFmtId="165" fontId="1" fillId="5" borderId="7" xfId="0" applyNumberFormat="1" applyFont="1" applyFill="1" applyBorder="1" applyAlignment="1">
      <alignment horizontal="right" wrapText="1"/>
    </xf>
    <xf numFmtId="165" fontId="1" fillId="5" borderId="6" xfId="0" applyNumberFormat="1" applyFont="1" applyFill="1" applyBorder="1" applyAlignment="1">
      <alignment horizontal="right" wrapText="1"/>
    </xf>
    <xf numFmtId="0" fontId="23" fillId="4" borderId="6" xfId="0" applyFont="1" applyFill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4" borderId="4" xfId="0" applyFont="1" applyFill="1" applyBorder="1" applyAlignment="1">
      <alignment wrapText="1"/>
    </xf>
    <xf numFmtId="0" fontId="23" fillId="5" borderId="4" xfId="0" applyFont="1" applyFill="1" applyBorder="1" applyAlignment="1">
      <alignment wrapText="1"/>
    </xf>
    <xf numFmtId="0" fontId="23" fillId="4" borderId="4" xfId="0" applyFont="1" applyFill="1" applyBorder="1" applyAlignment="1">
      <alignment horizontal="right" wrapText="1" indent="1"/>
    </xf>
    <xf numFmtId="165" fontId="23" fillId="4" borderId="4" xfId="0" applyNumberFormat="1" applyFont="1" applyFill="1" applyBorder="1" applyAlignment="1">
      <alignment wrapText="1"/>
    </xf>
    <xf numFmtId="165" fontId="23" fillId="4" borderId="4" xfId="0" applyNumberFormat="1" applyFont="1" applyFill="1" applyBorder="1" applyAlignment="1">
      <alignment horizontal="right" wrapText="1"/>
    </xf>
    <xf numFmtId="0" fontId="23" fillId="4" borderId="4" xfId="0" applyFont="1" applyFill="1" applyBorder="1" applyAlignment="1">
      <alignment horizontal="right" wrapText="1"/>
    </xf>
    <xf numFmtId="166" fontId="24" fillId="4" borderId="4" xfId="0" applyNumberFormat="1" applyFont="1" applyFill="1" applyBorder="1" applyAlignment="1">
      <alignment wrapText="1"/>
    </xf>
    <xf numFmtId="167" fontId="24" fillId="5" borderId="4" xfId="0" applyNumberFormat="1" applyFont="1" applyFill="1" applyBorder="1" applyAlignment="1">
      <alignment wrapText="1"/>
    </xf>
    <xf numFmtId="166" fontId="24" fillId="4" borderId="4" xfId="0" applyNumberFormat="1" applyFont="1" applyFill="1" applyBorder="1" applyAlignment="1">
      <alignment horizontal="right" wrapText="1"/>
    </xf>
    <xf numFmtId="0" fontId="24" fillId="0" borderId="4" xfId="0" applyFont="1" applyBorder="1" applyAlignment="1">
      <alignment wrapText="1"/>
    </xf>
    <xf numFmtId="165" fontId="23" fillId="5" borderId="4" xfId="0" applyNumberFormat="1" applyFont="1" applyFill="1" applyBorder="1" applyAlignment="1">
      <alignment wrapText="1"/>
    </xf>
    <xf numFmtId="165" fontId="23" fillId="5" borderId="4" xfId="0" applyNumberFormat="1" applyFont="1" applyFill="1" applyBorder="1" applyAlignment="1">
      <alignment horizontal="right" wrapText="1"/>
    </xf>
    <xf numFmtId="0" fontId="23" fillId="5" borderId="4" xfId="0" applyFont="1" applyFill="1" applyBorder="1" applyAlignment="1">
      <alignment horizontal="right" wrapText="1"/>
    </xf>
    <xf numFmtId="168" fontId="23" fillId="5" borderId="4" xfId="0" applyNumberFormat="1" applyFont="1" applyFill="1" applyBorder="1" applyAlignment="1">
      <alignment wrapText="1"/>
    </xf>
    <xf numFmtId="168" fontId="23" fillId="5" borderId="4" xfId="0" applyNumberFormat="1" applyFont="1" applyFill="1" applyBorder="1" applyAlignment="1">
      <alignment horizontal="right" wrapText="1"/>
    </xf>
    <xf numFmtId="165" fontId="23" fillId="5" borderId="7" xfId="0" applyNumberFormat="1" applyFont="1" applyFill="1" applyBorder="1" applyAlignment="1">
      <alignment wrapText="1"/>
    </xf>
    <xf numFmtId="165" fontId="23" fillId="5" borderId="7" xfId="0" applyNumberFormat="1" applyFont="1" applyFill="1" applyBorder="1" applyAlignment="1">
      <alignment horizontal="right" wrapText="1"/>
    </xf>
    <xf numFmtId="165" fontId="23" fillId="5" borderId="6" xfId="0" applyNumberFormat="1" applyFont="1" applyFill="1" applyBorder="1" applyAlignment="1">
      <alignment wrapText="1"/>
    </xf>
    <xf numFmtId="165" fontId="23" fillId="5" borderId="6" xfId="0" applyNumberFormat="1" applyFont="1" applyFill="1" applyBorder="1" applyAlignment="1">
      <alignment horizontal="right" wrapText="1"/>
    </xf>
    <xf numFmtId="0" fontId="1" fillId="4" borderId="7" xfId="0" applyFont="1" applyFill="1" applyBorder="1" applyAlignment="1">
      <alignment horizontal="right" wrapText="1"/>
    </xf>
    <xf numFmtId="165" fontId="1" fillId="4" borderId="6" xfId="0" applyNumberFormat="1" applyFont="1" applyFill="1" applyBorder="1" applyAlignment="1">
      <alignment horizontal="right" wrapText="1"/>
    </xf>
    <xf numFmtId="181" fontId="1" fillId="5" borderId="4" xfId="6" applyNumberFormat="1" applyFont="1" applyFill="1" applyBorder="1" applyAlignment="1">
      <alignment wrapText="1"/>
    </xf>
    <xf numFmtId="181" fontId="1" fillId="0" borderId="4" xfId="6" applyNumberFormat="1" applyFont="1" applyBorder="1" applyAlignment="1">
      <alignment wrapText="1"/>
    </xf>
    <xf numFmtId="169" fontId="1" fillId="5" borderId="6" xfId="0" applyNumberFormat="1" applyFont="1" applyFill="1" applyBorder="1" applyAlignment="1">
      <alignment horizontal="right" wrapText="1"/>
    </xf>
    <xf numFmtId="182" fontId="1" fillId="4" borderId="4" xfId="7" applyNumberFormat="1" applyFont="1" applyFill="1" applyBorder="1" applyAlignment="1">
      <alignment wrapText="1"/>
    </xf>
    <xf numFmtId="182" fontId="1" fillId="4" borderId="4" xfId="7" applyNumberFormat="1" applyFont="1" applyFill="1" applyBorder="1" applyAlignment="1">
      <alignment horizontal="right" wrapText="1"/>
    </xf>
    <xf numFmtId="182" fontId="1" fillId="4" borderId="7" xfId="7" applyNumberFormat="1" applyFont="1" applyFill="1" applyBorder="1" applyAlignment="1">
      <alignment horizontal="right" wrapText="1"/>
    </xf>
    <xf numFmtId="182" fontId="1" fillId="4" borderId="6" xfId="7" applyNumberFormat="1" applyFont="1" applyFill="1" applyBorder="1" applyAlignment="1">
      <alignment horizontal="right" wrapText="1"/>
    </xf>
    <xf numFmtId="43" fontId="1" fillId="4" borderId="4" xfId="6" applyFont="1" applyFill="1" applyBorder="1" applyAlignment="1">
      <alignment horizontal="right" wrapText="1"/>
    </xf>
    <xf numFmtId="181" fontId="1" fillId="4" borderId="4" xfId="6" applyNumberFormat="1" applyFont="1" applyFill="1" applyBorder="1" applyAlignment="1">
      <alignment horizontal="right" wrapText="1"/>
    </xf>
    <xf numFmtId="180" fontId="1" fillId="4" borderId="4" xfId="6" applyNumberFormat="1" applyFont="1" applyFill="1" applyBorder="1" applyAlignment="1">
      <alignment horizontal="right" wrapText="1"/>
    </xf>
    <xf numFmtId="181" fontId="1" fillId="4" borderId="4" xfId="0" applyNumberFormat="1" applyFont="1" applyFill="1" applyBorder="1" applyAlignment="1">
      <alignment horizontal="right" wrapText="1"/>
    </xf>
    <xf numFmtId="181" fontId="1" fillId="4" borderId="7" xfId="6" applyNumberFormat="1" applyFont="1" applyFill="1" applyBorder="1" applyAlignment="1">
      <alignment horizontal="right" wrapText="1"/>
    </xf>
    <xf numFmtId="181" fontId="1" fillId="4" borderId="6" xfId="6" applyNumberFormat="1" applyFont="1" applyFill="1" applyBorder="1" applyAlignment="1">
      <alignment horizontal="right" wrapText="1"/>
    </xf>
    <xf numFmtId="181" fontId="1" fillId="5" borderId="4" xfId="6" applyNumberFormat="1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181" fontId="6" fillId="5" borderId="4" xfId="6" applyNumberFormat="1" applyFont="1" applyFill="1" applyBorder="1" applyAlignment="1">
      <alignment horizontal="right" wrapText="1"/>
    </xf>
    <xf numFmtId="181" fontId="23" fillId="5" borderId="4" xfId="6" applyNumberFormat="1" applyFont="1" applyFill="1" applyBorder="1" applyAlignment="1">
      <alignment wrapText="1"/>
    </xf>
    <xf numFmtId="166" fontId="23" fillId="4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horizontal="right" wrapText="1"/>
    </xf>
    <xf numFmtId="181" fontId="23" fillId="5" borderId="4" xfId="6" applyNumberFormat="1" applyFont="1" applyFill="1" applyBorder="1" applyAlignment="1">
      <alignment horizontal="right" wrapText="1"/>
    </xf>
    <xf numFmtId="181" fontId="25" fillId="0" borderId="4" xfId="6" applyNumberFormat="1" applyFont="1" applyBorder="1" applyAlignment="1">
      <alignment horizontal="right" wrapText="1"/>
    </xf>
    <xf numFmtId="167" fontId="24" fillId="5" borderId="4" xfId="0" applyNumberFormat="1" applyFont="1" applyFill="1" applyBorder="1" applyAlignment="1">
      <alignment horizontal="right" wrapText="1"/>
    </xf>
    <xf numFmtId="0" fontId="25" fillId="0" borderId="4" xfId="0" applyFont="1" applyBorder="1" applyAlignment="1">
      <alignment horizontal="right" wrapText="1"/>
    </xf>
    <xf numFmtId="167" fontId="23" fillId="5" borderId="4" xfId="0" applyNumberFormat="1" applyFont="1" applyFill="1" applyBorder="1" applyAlignment="1">
      <alignment horizontal="right" wrapText="1"/>
    </xf>
    <xf numFmtId="166" fontId="23" fillId="4" borderId="4" xfId="0" applyNumberFormat="1" applyFont="1" applyFill="1" applyBorder="1" applyAlignment="1">
      <alignment horizontal="right" wrapText="1"/>
    </xf>
    <xf numFmtId="165" fontId="6" fillId="4" borderId="4" xfId="0" applyNumberFormat="1" applyFont="1" applyFill="1" applyBorder="1" applyAlignment="1">
      <alignment horizontal="right" wrapText="1"/>
    </xf>
    <xf numFmtId="172" fontId="6" fillId="4" borderId="4" xfId="0" applyNumberFormat="1" applyFont="1" applyFill="1" applyBorder="1" applyAlignment="1">
      <alignment horizontal="right" wrapText="1"/>
    </xf>
    <xf numFmtId="172" fontId="1" fillId="4" borderId="4" xfId="0" applyNumberFormat="1" applyFont="1" applyFill="1" applyBorder="1" applyAlignment="1">
      <alignment horizontal="right" wrapText="1"/>
    </xf>
    <xf numFmtId="175" fontId="1" fillId="4" borderId="4" xfId="0" applyNumberFormat="1" applyFont="1" applyFill="1" applyBorder="1" applyAlignment="1">
      <alignment wrapText="1"/>
    </xf>
    <xf numFmtId="171" fontId="1" fillId="4" borderId="4" xfId="0" applyNumberFormat="1" applyFont="1" applyFill="1" applyBorder="1" applyAlignment="1">
      <alignment wrapText="1"/>
    </xf>
    <xf numFmtId="181" fontId="23" fillId="0" borderId="4" xfId="6" applyNumberFormat="1" applyFont="1" applyBorder="1" applyAlignment="1">
      <alignment wrapText="1"/>
    </xf>
    <xf numFmtId="181" fontId="23" fillId="4" borderId="4" xfId="6" applyNumberFormat="1" applyFont="1" applyFill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0" fontId="18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165" fontId="1" fillId="4" borderId="24" xfId="0" applyNumberFormat="1" applyFont="1" applyFill="1" applyBorder="1" applyAlignment="1">
      <alignment wrapText="1"/>
    </xf>
    <xf numFmtId="165" fontId="1" fillId="4" borderId="25" xfId="0" applyNumberFormat="1" applyFont="1" applyFill="1" applyBorder="1" applyAlignment="1">
      <alignment wrapText="1"/>
    </xf>
    <xf numFmtId="165" fontId="1" fillId="4" borderId="27" xfId="0" applyNumberFormat="1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0" fontId="1" fillId="4" borderId="25" xfId="0" applyFont="1" applyFill="1" applyBorder="1" applyAlignment="1">
      <alignment wrapText="1"/>
    </xf>
    <xf numFmtId="165" fontId="1" fillId="4" borderId="28" xfId="0" applyNumberFormat="1" applyFont="1" applyFill="1" applyBorder="1" applyAlignment="1">
      <alignment wrapText="1"/>
    </xf>
    <xf numFmtId="0" fontId="1" fillId="4" borderId="29" xfId="0" applyFont="1" applyFill="1" applyBorder="1" applyAlignment="1">
      <alignment wrapText="1"/>
    </xf>
    <xf numFmtId="165" fontId="1" fillId="4" borderId="26" xfId="0" applyNumberFormat="1" applyFont="1" applyFill="1" applyBorder="1" applyAlignment="1">
      <alignment wrapText="1"/>
    </xf>
    <xf numFmtId="165" fontId="6" fillId="4" borderId="24" xfId="0" applyNumberFormat="1" applyFont="1" applyFill="1" applyBorder="1" applyAlignment="1">
      <alignment wrapText="1"/>
    </xf>
    <xf numFmtId="170" fontId="6" fillId="4" borderId="24" xfId="0" applyNumberFormat="1" applyFont="1" applyFill="1" applyBorder="1" applyAlignment="1">
      <alignment wrapText="1"/>
    </xf>
    <xf numFmtId="170" fontId="1" fillId="4" borderId="24" xfId="0" applyNumberFormat="1" applyFont="1" applyFill="1" applyBorder="1" applyAlignment="1">
      <alignment wrapText="1"/>
    </xf>
    <xf numFmtId="165" fontId="0" fillId="0" borderId="0" xfId="0" applyNumberFormat="1"/>
    <xf numFmtId="0" fontId="26" fillId="0" borderId="0" xfId="0" applyFont="1" applyAlignment="1">
      <alignment wrapText="1"/>
    </xf>
    <xf numFmtId="181" fontId="1" fillId="4" borderId="4" xfId="6" applyNumberFormat="1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/>
    <xf numFmtId="0" fontId="7" fillId="3" borderId="13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167" fontId="23" fillId="5" borderId="4" xfId="0" applyNumberFormat="1" applyFont="1" applyFill="1" applyBorder="1" applyAlignment="1">
      <alignment wrapText="1"/>
    </xf>
    <xf numFmtId="170" fontId="23" fillId="4" borderId="4" xfId="0" applyNumberFormat="1" applyFont="1" applyFill="1" applyBorder="1" applyAlignment="1">
      <alignment wrapText="1"/>
    </xf>
    <xf numFmtId="164" fontId="23" fillId="4" borderId="4" xfId="0" applyNumberFormat="1" applyFont="1" applyFill="1" applyBorder="1" applyAlignment="1">
      <alignment wrapText="1"/>
    </xf>
  </cellXfs>
  <cellStyles count="8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7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778961" cy="711584"/>
    <xdr:pic>
      <xdr:nvPicPr>
        <xdr:cNvPr id="2" name="White bground  230815~2.jpg" descr="White bground  230815~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8961" cy="71158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2092896" cy="654320"/>
    <xdr:pic>
      <xdr:nvPicPr>
        <xdr:cNvPr id="2" name="Screenshot 2025-10-28 162845.png" descr="Screenshot 2025-10-28 16284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92896" cy="6543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941803" cy="933664"/>
    <xdr:pic>
      <xdr:nvPicPr>
        <xdr:cNvPr id="2" name="Robi logo.png" descr="Robi 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803" cy="933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Dialog Logo.png" descr="Dialog 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Smart Logo.png" descr="Smart 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255737" cy="611154"/>
    <xdr:pic>
      <xdr:nvPicPr>
        <xdr:cNvPr id="2" name="Edotco logo.png" descr="Edotco 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61115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50512</xdr:rowOff>
    </xdr:from>
    <xdr:ext cx="1360382" cy="479912"/>
    <xdr:pic>
      <xdr:nvPicPr>
        <xdr:cNvPr id="2" name="linknet_color_1.png" descr="linknet_color_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47991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046448" cy="482964"/>
    <xdr:pic>
      <xdr:nvPicPr>
        <xdr:cNvPr id="2" name="ADA_Deep _SM.png" descr="ADA_Deep _SM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6448" cy="48296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26887</xdr:rowOff>
    </xdr:from>
    <xdr:ext cx="1255737" cy="400411"/>
    <xdr:pic>
      <xdr:nvPicPr>
        <xdr:cNvPr id="2" name="boost.png" descr="boost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4004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7"/>
  <sheetViews>
    <sheetView zoomScaleNormal="100"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45.6328125" customWidth="1"/>
    <col min="3" max="3" width="12.81640625" customWidth="1"/>
    <col min="4" max="4" width="13.54296875" customWidth="1"/>
    <col min="5" max="5" width="11.6328125" customWidth="1"/>
    <col min="6" max="6" width="10.54296875" customWidth="1"/>
    <col min="7" max="7" width="9.453125" customWidth="1"/>
    <col min="8" max="8" width="10.90625" customWidth="1"/>
  </cols>
  <sheetData>
    <row r="1" spans="2:10" ht="14.15" customHeight="1" x14ac:dyDescent="0.25"/>
    <row r="2" spans="2:10" ht="44.15" customHeight="1" x14ac:dyDescent="0.25">
      <c r="B2" s="3"/>
    </row>
    <row r="3" spans="2:10" ht="14.15" customHeight="1" x14ac:dyDescent="0.25"/>
    <row r="4" spans="2:10" ht="14.15" customHeight="1" x14ac:dyDescent="0.3">
      <c r="B4" s="4" t="s">
        <v>0</v>
      </c>
      <c r="C4" s="225">
        <v>2025</v>
      </c>
      <c r="D4" s="226"/>
      <c r="E4" s="226"/>
      <c r="F4" s="31"/>
      <c r="G4" s="32"/>
      <c r="H4" s="33"/>
    </row>
    <row r="5" spans="2:10" ht="12.5" customHeight="1" x14ac:dyDescent="0.3">
      <c r="B5" s="34"/>
      <c r="C5" s="227"/>
      <c r="D5" s="228"/>
      <c r="E5" s="228"/>
      <c r="F5" s="31"/>
      <c r="G5" s="224" t="s">
        <v>1</v>
      </c>
      <c r="H5" s="33"/>
    </row>
    <row r="6" spans="2:10" ht="14.15" customHeight="1" x14ac:dyDescent="0.3">
      <c r="B6" s="5" t="s">
        <v>2</v>
      </c>
      <c r="C6" s="6" t="s">
        <v>3</v>
      </c>
      <c r="D6" s="6" t="s">
        <v>4</v>
      </c>
      <c r="E6" s="6" t="s">
        <v>5</v>
      </c>
      <c r="F6" s="31"/>
      <c r="G6" s="224"/>
      <c r="H6" s="33"/>
    </row>
    <row r="7" spans="2:10" ht="14.15" customHeight="1" x14ac:dyDescent="0.25">
      <c r="B7" s="36"/>
      <c r="C7" s="148"/>
      <c r="D7" s="148"/>
      <c r="E7" s="148"/>
      <c r="F7" s="149"/>
      <c r="G7" s="150"/>
      <c r="H7" s="33"/>
    </row>
    <row r="8" spans="2:10" ht="14.15" customHeight="1" x14ac:dyDescent="0.3">
      <c r="B8" s="8" t="s">
        <v>6</v>
      </c>
      <c r="C8" s="150"/>
      <c r="D8" s="150"/>
      <c r="E8" s="151"/>
      <c r="F8" s="149"/>
      <c r="G8" s="152"/>
      <c r="H8" s="33"/>
    </row>
    <row r="9" spans="2:10" ht="14.15" customHeight="1" x14ac:dyDescent="0.25">
      <c r="B9" s="10" t="s">
        <v>7</v>
      </c>
      <c r="C9" s="153">
        <v>2655</v>
      </c>
      <c r="D9" s="153">
        <v>2693</v>
      </c>
      <c r="E9" s="187">
        <v>2728</v>
      </c>
      <c r="F9" s="149"/>
      <c r="G9" s="154">
        <f>SUM(C9:E9)</f>
        <v>8076</v>
      </c>
      <c r="H9" s="33"/>
    </row>
    <row r="10" spans="2:10" ht="14.15" customHeight="1" x14ac:dyDescent="0.25">
      <c r="B10" s="10" t="s">
        <v>8</v>
      </c>
      <c r="C10" s="153">
        <v>27</v>
      </c>
      <c r="D10" s="153">
        <v>32</v>
      </c>
      <c r="E10" s="187">
        <v>26</v>
      </c>
      <c r="F10" s="149"/>
      <c r="G10" s="154">
        <f>SUM(C10:E10)</f>
        <v>85</v>
      </c>
      <c r="H10" s="33"/>
    </row>
    <row r="11" spans="2:10" ht="14.15" customHeight="1" x14ac:dyDescent="0.3">
      <c r="B11" s="13" t="s">
        <v>9</v>
      </c>
      <c r="C11" s="153">
        <v>2682</v>
      </c>
      <c r="D11" s="153">
        <v>2725</v>
      </c>
      <c r="E11" s="187">
        <v>2755</v>
      </c>
      <c r="F11" s="149"/>
      <c r="G11" s="154">
        <f>SUM(C11:E11)</f>
        <v>8162</v>
      </c>
      <c r="H11" s="37"/>
    </row>
    <row r="12" spans="2:10" ht="14.15" customHeight="1" x14ac:dyDescent="0.25">
      <c r="B12" s="10" t="s">
        <v>10</v>
      </c>
      <c r="C12" s="153">
        <v>528</v>
      </c>
      <c r="D12" s="153">
        <v>453</v>
      </c>
      <c r="E12" s="187">
        <v>371</v>
      </c>
      <c r="F12" s="149"/>
      <c r="G12" s="154">
        <f>SUM(C12:E12)</f>
        <v>1352</v>
      </c>
      <c r="H12" s="33"/>
    </row>
    <row r="13" spans="2:10" ht="14.15" customHeight="1" x14ac:dyDescent="0.3">
      <c r="B13" s="13" t="s">
        <v>11</v>
      </c>
      <c r="C13" s="153">
        <v>3209</v>
      </c>
      <c r="D13" s="153">
        <v>3178</v>
      </c>
      <c r="E13" s="187">
        <v>3125</v>
      </c>
      <c r="F13" s="149"/>
      <c r="G13" s="154">
        <f>SUM(C13:E13)</f>
        <v>9512</v>
      </c>
      <c r="H13" s="37"/>
      <c r="J13" s="1"/>
    </row>
    <row r="14" spans="2:10" ht="14.15" customHeight="1" x14ac:dyDescent="0.25">
      <c r="B14" s="36"/>
      <c r="C14" s="150"/>
      <c r="D14" s="150"/>
      <c r="E14" s="151"/>
      <c r="F14" s="149"/>
      <c r="G14" s="155"/>
      <c r="H14" s="33"/>
    </row>
    <row r="15" spans="2:10" ht="14.15" customHeight="1" x14ac:dyDescent="0.25">
      <c r="B15" s="10" t="s">
        <v>12</v>
      </c>
      <c r="C15" s="153">
        <v>1348</v>
      </c>
      <c r="D15" s="153">
        <v>1384</v>
      </c>
      <c r="E15" s="187">
        <v>1339</v>
      </c>
      <c r="F15" s="149"/>
      <c r="G15" s="154">
        <f>SUM(C15:E15)</f>
        <v>4071</v>
      </c>
      <c r="H15" s="33"/>
    </row>
    <row r="16" spans="2:10" ht="14.15" customHeight="1" x14ac:dyDescent="0.3">
      <c r="B16" s="10" t="s">
        <v>13</v>
      </c>
      <c r="C16" s="156">
        <v>0.42</v>
      </c>
      <c r="D16" s="156">
        <v>0.436</v>
      </c>
      <c r="E16" s="157">
        <v>0.42799999999999999</v>
      </c>
      <c r="F16" s="149"/>
      <c r="G16" s="158">
        <f>G15/G13</f>
        <v>0.42798570227081584</v>
      </c>
      <c r="H16" s="33"/>
    </row>
    <row r="17" spans="2:8" ht="14.15" customHeight="1" x14ac:dyDescent="0.25">
      <c r="B17" s="36"/>
      <c r="C17" s="150"/>
      <c r="D17" s="150"/>
      <c r="E17" s="151"/>
      <c r="F17" s="149"/>
      <c r="G17" s="155"/>
      <c r="H17" s="33"/>
    </row>
    <row r="18" spans="2:8" ht="14.15" customHeight="1" x14ac:dyDescent="0.25">
      <c r="B18" s="10" t="s">
        <v>14</v>
      </c>
      <c r="C18" s="153">
        <v>696</v>
      </c>
      <c r="D18" s="153">
        <v>736</v>
      </c>
      <c r="E18" s="187">
        <v>648</v>
      </c>
      <c r="F18" s="149"/>
      <c r="G18" s="154">
        <f>SUM(C18:E18)</f>
        <v>2080</v>
      </c>
      <c r="H18" s="33"/>
    </row>
    <row r="19" spans="2:8" ht="14.15" customHeight="1" x14ac:dyDescent="0.25">
      <c r="B19" s="36"/>
      <c r="C19" s="150"/>
      <c r="D19" s="150"/>
      <c r="E19" s="151"/>
      <c r="F19" s="149"/>
      <c r="G19" s="155"/>
      <c r="H19" s="33"/>
    </row>
    <row r="20" spans="2:8" ht="14.15" customHeight="1" x14ac:dyDescent="0.25">
      <c r="B20" s="10" t="s">
        <v>15</v>
      </c>
      <c r="C20" s="153">
        <v>388</v>
      </c>
      <c r="D20" s="153">
        <v>439</v>
      </c>
      <c r="E20" s="187">
        <v>350</v>
      </c>
      <c r="F20" s="149"/>
      <c r="G20" s="154">
        <f>SUM(C20:E20)</f>
        <v>1177</v>
      </c>
      <c r="H20" s="33"/>
    </row>
    <row r="21" spans="2:8" ht="14.15" customHeight="1" x14ac:dyDescent="0.3">
      <c r="B21" s="16" t="s">
        <v>16</v>
      </c>
      <c r="C21" s="156">
        <v>0.121</v>
      </c>
      <c r="D21" s="156">
        <v>0.13800000000000001</v>
      </c>
      <c r="E21" s="157">
        <v>0.112</v>
      </c>
      <c r="F21" s="159"/>
      <c r="G21" s="158">
        <f>G20/G9</f>
        <v>0.14574046557701834</v>
      </c>
      <c r="H21" s="38"/>
    </row>
    <row r="22" spans="2:8" ht="14.15" customHeight="1" x14ac:dyDescent="0.25">
      <c r="B22" s="36"/>
      <c r="C22" s="150"/>
      <c r="D22" s="150"/>
      <c r="E22" s="151"/>
      <c r="F22" s="149"/>
      <c r="G22" s="155"/>
      <c r="H22" s="33"/>
    </row>
    <row r="23" spans="2:8" ht="14.15" customHeight="1" x14ac:dyDescent="0.25">
      <c r="B23" s="36"/>
      <c r="C23" s="150"/>
      <c r="D23" s="150"/>
      <c r="E23" s="151"/>
      <c r="F23" s="149"/>
      <c r="G23" s="155"/>
      <c r="H23" s="33"/>
    </row>
    <row r="24" spans="2:8" ht="14.15" customHeight="1" x14ac:dyDescent="0.3">
      <c r="B24" s="8" t="s">
        <v>17</v>
      </c>
      <c r="C24" s="160">
        <v>-1008</v>
      </c>
      <c r="D24" s="160">
        <v>-982</v>
      </c>
      <c r="E24" s="160">
        <v>-970</v>
      </c>
      <c r="F24" s="149"/>
      <c r="G24" s="161">
        <f t="shared" ref="G24:G30" si="0">SUM(C24:E24)</f>
        <v>-2960</v>
      </c>
      <c r="H24" s="33"/>
    </row>
    <row r="25" spans="2:8" ht="14.15" customHeight="1" x14ac:dyDescent="0.25">
      <c r="B25" s="18" t="s">
        <v>18</v>
      </c>
      <c r="C25" s="160">
        <v>-171</v>
      </c>
      <c r="D25" s="160">
        <v>-166</v>
      </c>
      <c r="E25" s="160">
        <v>-157</v>
      </c>
      <c r="F25" s="149"/>
      <c r="G25" s="161">
        <f t="shared" si="0"/>
        <v>-494</v>
      </c>
      <c r="H25" s="33"/>
    </row>
    <row r="26" spans="2:8" ht="14.15" customHeight="1" x14ac:dyDescent="0.25">
      <c r="B26" s="18" t="s">
        <v>19</v>
      </c>
      <c r="C26" s="160">
        <v>-249</v>
      </c>
      <c r="D26" s="160">
        <v>-175</v>
      </c>
      <c r="E26" s="160">
        <v>-188</v>
      </c>
      <c r="F26" s="149"/>
      <c r="G26" s="161">
        <f t="shared" si="0"/>
        <v>-612</v>
      </c>
      <c r="H26" s="33"/>
    </row>
    <row r="27" spans="2:8" ht="14.15" customHeight="1" x14ac:dyDescent="0.25">
      <c r="B27" s="18" t="s">
        <v>20</v>
      </c>
      <c r="C27" s="160">
        <v>-228</v>
      </c>
      <c r="D27" s="160">
        <v>-234</v>
      </c>
      <c r="E27" s="160">
        <v>-248</v>
      </c>
      <c r="F27" s="149"/>
      <c r="G27" s="161">
        <f t="shared" si="0"/>
        <v>-710</v>
      </c>
      <c r="H27" s="33"/>
    </row>
    <row r="28" spans="2:8" ht="14.15" customHeight="1" x14ac:dyDescent="0.25">
      <c r="B28" s="18" t="s">
        <v>21</v>
      </c>
      <c r="C28" s="160">
        <v>-163</v>
      </c>
      <c r="D28" s="160">
        <v>-163</v>
      </c>
      <c r="E28" s="160">
        <v>-148</v>
      </c>
      <c r="F28" s="149"/>
      <c r="G28" s="161">
        <f t="shared" si="0"/>
        <v>-474</v>
      </c>
      <c r="H28" s="33"/>
    </row>
    <row r="29" spans="2:8" ht="14.15" customHeight="1" x14ac:dyDescent="0.25">
      <c r="B29" s="18" t="s">
        <v>22</v>
      </c>
      <c r="C29" s="160">
        <v>-164</v>
      </c>
      <c r="D29" s="160">
        <v>-141</v>
      </c>
      <c r="E29" s="160">
        <v>-129</v>
      </c>
      <c r="F29" s="149"/>
      <c r="G29" s="161">
        <f t="shared" si="0"/>
        <v>-434</v>
      </c>
      <c r="H29" s="33"/>
    </row>
    <row r="30" spans="2:8" ht="14.15" customHeight="1" x14ac:dyDescent="0.25">
      <c r="B30" s="18" t="s">
        <v>23</v>
      </c>
      <c r="C30" s="160">
        <v>-32</v>
      </c>
      <c r="D30" s="160">
        <v>-101</v>
      </c>
      <c r="E30" s="160">
        <v>-100</v>
      </c>
      <c r="F30" s="149"/>
      <c r="G30" s="161">
        <f t="shared" si="0"/>
        <v>-233</v>
      </c>
      <c r="H30" s="33"/>
    </row>
    <row r="31" spans="2:8" ht="14.15" customHeight="1" x14ac:dyDescent="0.25">
      <c r="B31" s="36"/>
      <c r="C31" s="151"/>
      <c r="D31" s="151"/>
      <c r="E31" s="151"/>
      <c r="F31" s="149"/>
      <c r="G31" s="162"/>
      <c r="H31" s="33"/>
    </row>
    <row r="32" spans="2:8" ht="14.15" customHeight="1" x14ac:dyDescent="0.25">
      <c r="B32" s="36"/>
      <c r="C32" s="150"/>
      <c r="D32" s="150"/>
      <c r="E32" s="150"/>
      <c r="F32" s="149"/>
      <c r="G32" s="155"/>
      <c r="H32" s="33"/>
    </row>
    <row r="33" spans="2:8" ht="14.15" customHeight="1" x14ac:dyDescent="0.3">
      <c r="B33" s="8" t="s">
        <v>24</v>
      </c>
      <c r="C33" s="150"/>
      <c r="D33" s="150"/>
      <c r="E33" s="150"/>
      <c r="F33" s="149"/>
      <c r="G33" s="155"/>
      <c r="H33" s="33"/>
    </row>
    <row r="34" spans="2:8" ht="15" hidden="1" customHeight="1" x14ac:dyDescent="0.25">
      <c r="B34" s="10" t="s">
        <v>25</v>
      </c>
      <c r="C34" s="151"/>
      <c r="D34" s="151"/>
      <c r="E34" s="151"/>
      <c r="F34" s="149"/>
      <c r="G34" s="162"/>
      <c r="H34" s="33"/>
    </row>
    <row r="35" spans="2:8" ht="14.15" customHeight="1" x14ac:dyDescent="0.25">
      <c r="B35" s="10" t="s">
        <v>26</v>
      </c>
      <c r="C35" s="163">
        <v>641</v>
      </c>
      <c r="D35" s="163">
        <v>608</v>
      </c>
      <c r="E35" s="163">
        <v>663</v>
      </c>
      <c r="F35" s="149"/>
      <c r="G35" s="164">
        <f>E35</f>
        <v>663</v>
      </c>
      <c r="H35" s="33"/>
    </row>
    <row r="36" spans="2:8" ht="14.15" customHeight="1" x14ac:dyDescent="0.25">
      <c r="B36" s="10" t="s">
        <v>27</v>
      </c>
      <c r="C36" s="163">
        <v>13353</v>
      </c>
      <c r="D36" s="163">
        <v>13285</v>
      </c>
      <c r="E36" s="163">
        <v>13101</v>
      </c>
      <c r="F36" s="149"/>
      <c r="G36" s="164">
        <f>E36</f>
        <v>13101</v>
      </c>
      <c r="H36" s="33"/>
    </row>
    <row r="37" spans="2:8" ht="15" hidden="1" customHeight="1" x14ac:dyDescent="0.25">
      <c r="B37" s="10" t="s">
        <v>28</v>
      </c>
      <c r="C37" s="151"/>
      <c r="D37" s="151"/>
      <c r="E37" s="151"/>
      <c r="F37" s="149"/>
      <c r="G37" s="162"/>
      <c r="H37" s="33"/>
    </row>
    <row r="38" spans="2:8" ht="15" hidden="1" customHeight="1" x14ac:dyDescent="0.25">
      <c r="B38" s="10" t="s">
        <v>29</v>
      </c>
      <c r="C38" s="151"/>
      <c r="D38" s="151"/>
      <c r="E38" s="151"/>
      <c r="F38" s="149"/>
      <c r="G38" s="162"/>
      <c r="H38" s="33"/>
    </row>
    <row r="39" spans="2:8" ht="15" hidden="1" customHeight="1" x14ac:dyDescent="0.25">
      <c r="B39" s="10" t="s">
        <v>30</v>
      </c>
      <c r="C39" s="151"/>
      <c r="D39" s="151"/>
      <c r="E39" s="151"/>
      <c r="F39" s="149"/>
      <c r="G39" s="162"/>
      <c r="H39" s="33"/>
    </row>
    <row r="40" spans="2:8" ht="15" hidden="1" customHeight="1" x14ac:dyDescent="0.25">
      <c r="B40" s="10" t="s">
        <v>31</v>
      </c>
      <c r="C40" s="151"/>
      <c r="D40" s="151"/>
      <c r="E40" s="151"/>
      <c r="F40" s="149"/>
      <c r="G40" s="162"/>
      <c r="H40" s="33"/>
    </row>
    <row r="41" spans="2:8" ht="14.15" customHeight="1" x14ac:dyDescent="0.25">
      <c r="B41" s="36"/>
      <c r="C41" s="151"/>
      <c r="D41" s="151"/>
      <c r="E41" s="151"/>
      <c r="F41" s="149"/>
      <c r="G41" s="162"/>
      <c r="H41" s="33"/>
    </row>
    <row r="42" spans="2:8" ht="14.15" customHeight="1" x14ac:dyDescent="0.25">
      <c r="B42" s="36"/>
      <c r="C42" s="151"/>
      <c r="D42" s="151"/>
      <c r="E42" s="151"/>
      <c r="F42" s="149"/>
      <c r="G42" s="162"/>
      <c r="H42" s="33"/>
    </row>
    <row r="43" spans="2:8" ht="14.15" customHeight="1" x14ac:dyDescent="0.3">
      <c r="B43" s="8" t="s">
        <v>32</v>
      </c>
      <c r="C43" s="151"/>
      <c r="D43" s="151"/>
      <c r="E43" s="151"/>
      <c r="F43" s="149"/>
      <c r="G43" s="162"/>
      <c r="H43" s="33"/>
    </row>
    <row r="44" spans="2:8" ht="14.15" customHeight="1" x14ac:dyDescent="0.3">
      <c r="B44" s="39"/>
      <c r="C44" s="151"/>
      <c r="D44" s="151"/>
      <c r="E44" s="151"/>
      <c r="F44" s="149"/>
      <c r="G44" s="162"/>
      <c r="H44" s="33"/>
    </row>
    <row r="45" spans="2:8" ht="14.15" customHeight="1" x14ac:dyDescent="0.25">
      <c r="B45" s="10" t="s">
        <v>33</v>
      </c>
      <c r="C45" s="160">
        <v>5871</v>
      </c>
      <c r="D45" s="160">
        <v>5946</v>
      </c>
      <c r="E45" s="160">
        <v>6010</v>
      </c>
      <c r="F45" s="149"/>
      <c r="G45" s="161">
        <f>E45</f>
        <v>6010</v>
      </c>
      <c r="H45" s="33"/>
    </row>
    <row r="46" spans="2:8" ht="14.15" customHeight="1" x14ac:dyDescent="0.25">
      <c r="B46" s="10" t="s">
        <v>34</v>
      </c>
      <c r="C46" s="160">
        <v>12975</v>
      </c>
      <c r="D46" s="160">
        <v>12568</v>
      </c>
      <c r="E46" s="160">
        <v>12347</v>
      </c>
      <c r="F46" s="149"/>
      <c r="G46" s="161">
        <f>E46</f>
        <v>12347</v>
      </c>
      <c r="H46" s="33"/>
    </row>
    <row r="47" spans="2:8" ht="14.15" customHeight="1" x14ac:dyDescent="0.25">
      <c r="B47" s="21" t="s">
        <v>35</v>
      </c>
      <c r="C47" s="165">
        <v>205</v>
      </c>
      <c r="D47" s="165">
        <v>236</v>
      </c>
      <c r="E47" s="165">
        <v>260</v>
      </c>
      <c r="F47" s="149"/>
      <c r="G47" s="166">
        <f>E47</f>
        <v>260</v>
      </c>
      <c r="H47" s="33"/>
    </row>
    <row r="48" spans="2:8" ht="14.15" customHeight="1" x14ac:dyDescent="0.3">
      <c r="B48" s="24" t="s">
        <v>36</v>
      </c>
      <c r="C48" s="167">
        <v>19051</v>
      </c>
      <c r="D48" s="167">
        <v>18750</v>
      </c>
      <c r="E48" s="167">
        <v>18617</v>
      </c>
      <c r="F48" s="149"/>
      <c r="G48" s="168">
        <f>E48</f>
        <v>18617</v>
      </c>
      <c r="H48" s="37"/>
    </row>
    <row r="49" spans="2:8" ht="14.15" customHeight="1" x14ac:dyDescent="0.3">
      <c r="B49" s="34"/>
      <c r="C49" s="151"/>
      <c r="D49" s="151"/>
      <c r="E49" s="151"/>
      <c r="F49" s="149"/>
      <c r="G49" s="162"/>
      <c r="H49" s="33"/>
    </row>
    <row r="50" spans="2:8" ht="14.15" customHeight="1" x14ac:dyDescent="0.3">
      <c r="B50" s="13" t="s">
        <v>37</v>
      </c>
      <c r="C50" s="9"/>
      <c r="D50" s="9"/>
      <c r="E50" s="9"/>
      <c r="F50" s="31"/>
      <c r="G50" s="56"/>
      <c r="H50" s="33"/>
    </row>
    <row r="51" spans="2:8" ht="14.15" customHeight="1" x14ac:dyDescent="0.25">
      <c r="B51" s="10" t="s">
        <v>38</v>
      </c>
      <c r="C51" s="17">
        <v>1838</v>
      </c>
      <c r="D51" s="17">
        <v>1862</v>
      </c>
      <c r="E51" s="25">
        <v>1877</v>
      </c>
      <c r="F51" s="31"/>
      <c r="G51" s="145">
        <f>E51</f>
        <v>1877</v>
      </c>
      <c r="H51" s="33"/>
    </row>
    <row r="52" spans="2:8" ht="14.15" customHeight="1" x14ac:dyDescent="0.25">
      <c r="B52" s="10" t="s">
        <v>39</v>
      </c>
      <c r="C52" s="17">
        <v>20655</v>
      </c>
      <c r="D52" s="17">
        <v>20374</v>
      </c>
      <c r="E52" s="25">
        <v>20493</v>
      </c>
      <c r="F52" s="31"/>
      <c r="G52" s="145">
        <f>E52</f>
        <v>20493</v>
      </c>
      <c r="H52" s="33"/>
    </row>
    <row r="53" spans="2:8" ht="14.15" customHeight="1" x14ac:dyDescent="0.25">
      <c r="B53" s="36"/>
      <c r="C53" s="9"/>
      <c r="D53" s="9"/>
      <c r="E53" s="9"/>
      <c r="F53" s="31"/>
      <c r="G53" s="56"/>
      <c r="H53" s="33"/>
    </row>
    <row r="54" spans="2:8" ht="14.15" customHeight="1" x14ac:dyDescent="0.3">
      <c r="B54" s="13" t="s">
        <v>40</v>
      </c>
      <c r="C54" s="9"/>
      <c r="D54" s="9"/>
      <c r="E54" s="9"/>
      <c r="F54" s="31"/>
      <c r="G54" s="56"/>
      <c r="H54" s="33"/>
    </row>
    <row r="55" spans="2:8" ht="14.15" customHeight="1" x14ac:dyDescent="0.25">
      <c r="B55" s="10" t="s">
        <v>33</v>
      </c>
      <c r="C55" s="12">
        <v>60</v>
      </c>
      <c r="D55" s="12">
        <v>60</v>
      </c>
      <c r="E55" s="12">
        <v>60</v>
      </c>
      <c r="F55" s="31"/>
      <c r="G55" s="145">
        <f>E55</f>
        <v>60</v>
      </c>
      <c r="H55" s="33"/>
    </row>
    <row r="56" spans="2:8" ht="14.15" customHeight="1" x14ac:dyDescent="0.25">
      <c r="B56" s="10" t="s">
        <v>34</v>
      </c>
      <c r="C56" s="12">
        <v>27</v>
      </c>
      <c r="D56" s="12">
        <v>28</v>
      </c>
      <c r="E56" s="12">
        <v>28</v>
      </c>
      <c r="F56" s="31"/>
      <c r="G56" s="145">
        <f>E56</f>
        <v>28</v>
      </c>
      <c r="H56" s="33"/>
    </row>
    <row r="57" spans="2:8" ht="14.15" customHeight="1" x14ac:dyDescent="0.25">
      <c r="B57" s="21" t="s">
        <v>35</v>
      </c>
      <c r="C57" s="26">
        <v>96</v>
      </c>
      <c r="D57" s="26">
        <v>94</v>
      </c>
      <c r="E57" s="26">
        <v>93</v>
      </c>
      <c r="F57" s="31"/>
      <c r="G57" s="146">
        <f>E57</f>
        <v>93</v>
      </c>
      <c r="H57" s="33"/>
    </row>
    <row r="58" spans="2:8" ht="14.15" customHeight="1" x14ac:dyDescent="0.3">
      <c r="B58" s="24" t="s">
        <v>41</v>
      </c>
      <c r="C58" s="27">
        <v>38</v>
      </c>
      <c r="D58" s="27">
        <v>38</v>
      </c>
      <c r="E58" s="27">
        <v>39</v>
      </c>
      <c r="F58" s="31"/>
      <c r="G58" s="147">
        <f>E58</f>
        <v>39</v>
      </c>
      <c r="H58" s="33"/>
    </row>
    <row r="59" spans="2:8" ht="14.15" customHeight="1" x14ac:dyDescent="0.25">
      <c r="B59" s="36"/>
      <c r="C59" s="9"/>
      <c r="D59" s="9"/>
      <c r="E59" s="9"/>
      <c r="F59" s="31"/>
      <c r="G59" s="56"/>
      <c r="H59" s="33"/>
    </row>
    <row r="60" spans="2:8" ht="15" hidden="1" customHeight="1" x14ac:dyDescent="0.25">
      <c r="B60" s="30" t="s">
        <v>42</v>
      </c>
    </row>
    <row r="61" spans="2:8" ht="15" hidden="1" customHeight="1" x14ac:dyDescent="0.25">
      <c r="B61" s="30" t="s">
        <v>43</v>
      </c>
    </row>
    <row r="62" spans="2:8" ht="14.15" customHeight="1" x14ac:dyDescent="0.25"/>
    <row r="63" spans="2:8" ht="14.15" customHeight="1" x14ac:dyDescent="0.25"/>
    <row r="64" spans="2:8" ht="14.15" customHeight="1" x14ac:dyDescent="0.25"/>
    <row r="65" ht="14.15" customHeight="1" x14ac:dyDescent="0.25"/>
    <row r="66" ht="14.15" customHeight="1" x14ac:dyDescent="0.25"/>
    <row r="67" ht="14.15" customHeight="1" x14ac:dyDescent="0.25"/>
  </sheetData>
  <mergeCells count="2">
    <mergeCell ref="G5:G6"/>
    <mergeCell ref="C4:E5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98"/>
  <sheetViews>
    <sheetView topLeftCell="A74" zoomScaleNormal="100" workbookViewId="0">
      <pane xSplit="2" topLeftCell="C1" activePane="topRight" state="frozen"/>
      <selection activeCell="I25" sqref="I25"/>
      <selection pane="topRight" activeCell="K70" sqref="K70"/>
    </sheetView>
  </sheetViews>
  <sheetFormatPr defaultColWidth="13.08984375" defaultRowHeight="12.5" x14ac:dyDescent="0.25"/>
  <cols>
    <col min="1" max="1" width="2.81640625" customWidth="1"/>
    <col min="2" max="2" width="77.81640625" customWidth="1"/>
    <col min="3" max="3" width="15.7265625" customWidth="1"/>
    <col min="4" max="4" width="15" customWidth="1"/>
    <col min="5" max="6" width="0" hidden="1"/>
    <col min="7" max="7" width="13.54296875" customWidth="1"/>
    <col min="8" max="8" width="12" customWidth="1"/>
    <col min="9" max="9" width="15" customWidth="1"/>
  </cols>
  <sheetData>
    <row r="1" spans="2:10" ht="16.649999999999999" customHeight="1" x14ac:dyDescent="0.35">
      <c r="G1" s="96"/>
    </row>
    <row r="2" spans="2:10" ht="66.650000000000006" customHeight="1" x14ac:dyDescent="0.35">
      <c r="B2" s="2"/>
      <c r="G2" s="96"/>
    </row>
    <row r="3" spans="2:10" ht="16.649999999999999" customHeight="1" x14ac:dyDescent="0.35">
      <c r="G3" s="97"/>
    </row>
    <row r="4" spans="2:10" ht="16.649999999999999" customHeight="1" x14ac:dyDescent="0.3">
      <c r="B4" s="4" t="s">
        <v>123</v>
      </c>
      <c r="C4" s="98"/>
      <c r="D4" s="98"/>
      <c r="E4" s="98"/>
      <c r="F4" s="98"/>
      <c r="G4" s="98"/>
      <c r="I4" s="204"/>
    </row>
    <row r="5" spans="2:10" ht="17.5" customHeight="1" x14ac:dyDescent="0.3">
      <c r="B5" s="99" t="s">
        <v>124</v>
      </c>
      <c r="C5" s="100" t="s">
        <v>125</v>
      </c>
      <c r="D5" s="101"/>
      <c r="E5" s="101"/>
      <c r="F5" s="101"/>
      <c r="G5" s="101"/>
      <c r="I5" s="205"/>
    </row>
    <row r="6" spans="2:10" ht="16.649999999999999" customHeight="1" x14ac:dyDescent="0.35">
      <c r="B6" s="34"/>
      <c r="C6" s="232">
        <v>2025</v>
      </c>
      <c r="D6" s="233"/>
      <c r="E6" s="233"/>
      <c r="F6" s="233"/>
      <c r="G6" s="238"/>
      <c r="H6" s="106"/>
      <c r="I6" s="206" t="s">
        <v>1</v>
      </c>
    </row>
    <row r="7" spans="2:10" ht="50" customHeight="1" x14ac:dyDescent="0.35">
      <c r="B7" s="5" t="s">
        <v>126</v>
      </c>
      <c r="C7" s="76" t="s">
        <v>127</v>
      </c>
      <c r="D7" s="76" t="s">
        <v>128</v>
      </c>
      <c r="E7" s="76"/>
      <c r="F7" s="76"/>
      <c r="G7" s="76" t="s">
        <v>129</v>
      </c>
      <c r="H7" s="106"/>
      <c r="I7" s="207" t="s">
        <v>130</v>
      </c>
      <c r="J7" s="2"/>
    </row>
    <row r="8" spans="2:10" ht="16.649999999999999" customHeight="1" x14ac:dyDescent="0.35">
      <c r="B8" s="36"/>
      <c r="C8" s="7"/>
      <c r="D8" s="7"/>
      <c r="E8" s="7"/>
      <c r="F8" s="7"/>
      <c r="G8" s="7"/>
      <c r="H8" s="106"/>
      <c r="I8" s="208"/>
    </row>
    <row r="9" spans="2:10" ht="16.649999999999999" customHeight="1" x14ac:dyDescent="0.35">
      <c r="B9" s="8" t="s">
        <v>130</v>
      </c>
      <c r="C9" s="19"/>
      <c r="D9" s="19"/>
      <c r="E9" s="19"/>
      <c r="F9" s="19"/>
      <c r="G9" s="19"/>
      <c r="H9" s="106"/>
      <c r="I9" s="209"/>
    </row>
    <row r="10" spans="2:10" ht="16.649999999999999" customHeight="1" x14ac:dyDescent="0.35">
      <c r="B10" s="10" t="s">
        <v>131</v>
      </c>
      <c r="C10" s="11">
        <v>2891857</v>
      </c>
      <c r="D10" s="11">
        <v>2966419</v>
      </c>
      <c r="E10" s="107"/>
      <c r="F10" s="107"/>
      <c r="G10" s="11">
        <v>2920480</v>
      </c>
      <c r="H10" s="106"/>
      <c r="I10" s="210">
        <v>8778756</v>
      </c>
    </row>
    <row r="11" spans="2:10" ht="16.649999999999999" customHeight="1" x14ac:dyDescent="0.35">
      <c r="B11" s="36"/>
      <c r="C11" s="19"/>
      <c r="D11" s="19"/>
      <c r="E11" s="19"/>
      <c r="F11" s="19"/>
      <c r="G11" s="19"/>
      <c r="H11" s="106"/>
      <c r="I11" s="209"/>
    </row>
    <row r="12" spans="2:10" ht="16.649999999999999" customHeight="1" x14ac:dyDescent="0.35">
      <c r="B12" s="10" t="s">
        <v>132</v>
      </c>
      <c r="C12" s="19"/>
      <c r="D12" s="19"/>
      <c r="E12" s="19"/>
      <c r="F12" s="19"/>
      <c r="G12" s="19"/>
      <c r="H12" s="106"/>
      <c r="I12" s="209"/>
    </row>
    <row r="13" spans="2:10" ht="16.649999999999999" customHeight="1" x14ac:dyDescent="0.35">
      <c r="B13" s="10" t="s">
        <v>133</v>
      </c>
      <c r="C13" s="11">
        <v>-825974</v>
      </c>
      <c r="D13" s="11">
        <v>-1133367</v>
      </c>
      <c r="E13" s="19"/>
      <c r="F13" s="19"/>
      <c r="G13" s="11">
        <v>-1019063</v>
      </c>
      <c r="H13" s="106"/>
      <c r="I13" s="210">
        <v>-2978404</v>
      </c>
    </row>
    <row r="14" spans="2:10" ht="16.649999999999999" hidden="1" customHeight="1" x14ac:dyDescent="0.35">
      <c r="B14" s="10" t="s">
        <v>134</v>
      </c>
      <c r="C14" s="19"/>
      <c r="D14" s="19"/>
      <c r="E14" s="19"/>
      <c r="F14" s="19"/>
      <c r="G14" s="19"/>
      <c r="H14" s="106"/>
      <c r="I14" s="210">
        <v>0</v>
      </c>
    </row>
    <row r="15" spans="2:10" ht="16.649999999999999" customHeight="1" x14ac:dyDescent="0.35">
      <c r="B15" s="10" t="s">
        <v>135</v>
      </c>
      <c r="C15" s="11">
        <v>-22145</v>
      </c>
      <c r="D15" s="11">
        <v>-181799</v>
      </c>
      <c r="E15" s="19"/>
      <c r="F15" s="19"/>
      <c r="G15" s="11">
        <v>-389</v>
      </c>
      <c r="H15" s="106"/>
      <c r="I15" s="210">
        <v>-204332</v>
      </c>
    </row>
    <row r="16" spans="2:10" ht="16.649999999999999" customHeight="1" x14ac:dyDescent="0.35">
      <c r="B16" s="10" t="s">
        <v>136</v>
      </c>
      <c r="C16" s="11">
        <v>-330493</v>
      </c>
      <c r="D16" s="11">
        <v>-331558</v>
      </c>
      <c r="E16" s="19"/>
      <c r="F16" s="19"/>
      <c r="G16" s="11">
        <v>-300323</v>
      </c>
      <c r="H16" s="106"/>
      <c r="I16" s="210">
        <v>-962374</v>
      </c>
    </row>
    <row r="17" spans="2:9" ht="16.649999999999999" customHeight="1" x14ac:dyDescent="0.35">
      <c r="B17" s="10" t="s">
        <v>137</v>
      </c>
      <c r="C17" s="11">
        <v>-213263</v>
      </c>
      <c r="D17" s="11">
        <v>-215964</v>
      </c>
      <c r="E17" s="19"/>
      <c r="F17" s="19"/>
      <c r="G17" s="11">
        <v>-214027</v>
      </c>
      <c r="H17" s="106"/>
      <c r="I17" s="210">
        <v>-643254</v>
      </c>
    </row>
    <row r="18" spans="2:9" ht="16.649999999999999" customHeight="1" x14ac:dyDescent="0.35">
      <c r="B18" s="10" t="s">
        <v>138</v>
      </c>
      <c r="C18" s="11">
        <v>-797216</v>
      </c>
      <c r="D18" s="11">
        <v>-638985</v>
      </c>
      <c r="E18" s="19"/>
      <c r="F18" s="19"/>
      <c r="G18" s="11">
        <v>-687212</v>
      </c>
      <c r="H18" s="106"/>
      <c r="I18" s="210">
        <v>-2123414</v>
      </c>
    </row>
    <row r="19" spans="2:9" ht="16.649999999999999" customHeight="1" x14ac:dyDescent="0.35">
      <c r="B19" s="10" t="s">
        <v>139</v>
      </c>
      <c r="C19" s="11">
        <v>-313157</v>
      </c>
      <c r="D19" s="11">
        <v>-335825</v>
      </c>
      <c r="E19" s="19"/>
      <c r="F19" s="19"/>
      <c r="G19" s="11">
        <v>-340352</v>
      </c>
      <c r="H19" s="106"/>
      <c r="I19" s="210">
        <v>-989335</v>
      </c>
    </row>
    <row r="20" spans="2:9" ht="16.649999999999999" customHeight="1" x14ac:dyDescent="0.35">
      <c r="B20" s="10" t="s">
        <v>140</v>
      </c>
      <c r="C20" s="11">
        <v>-18559</v>
      </c>
      <c r="D20" s="11">
        <v>-4039</v>
      </c>
      <c r="E20" s="19"/>
      <c r="F20" s="19"/>
      <c r="G20" s="11">
        <v>-16146</v>
      </c>
      <c r="H20" s="106"/>
      <c r="I20" s="210">
        <v>-38744</v>
      </c>
    </row>
    <row r="21" spans="2:9" ht="16.649999999999999" customHeight="1" x14ac:dyDescent="0.35">
      <c r="B21" s="10" t="s">
        <v>141</v>
      </c>
      <c r="C21" s="11">
        <v>2525</v>
      </c>
      <c r="D21" s="11">
        <v>1214</v>
      </c>
      <c r="E21" s="19"/>
      <c r="F21" s="19"/>
      <c r="G21" s="11">
        <v>1862</v>
      </c>
      <c r="H21" s="106"/>
      <c r="I21" s="210">
        <v>5601</v>
      </c>
    </row>
    <row r="22" spans="2:9" ht="16.649999999999999" customHeight="1" x14ac:dyDescent="0.35">
      <c r="B22" s="10" t="s">
        <v>142</v>
      </c>
      <c r="C22" s="51">
        <v>8492</v>
      </c>
      <c r="D22" s="51">
        <v>5903</v>
      </c>
      <c r="E22" s="55"/>
      <c r="F22" s="55"/>
      <c r="G22" s="51">
        <v>-45964</v>
      </c>
      <c r="H22" s="106"/>
      <c r="I22" s="211">
        <v>-31569</v>
      </c>
    </row>
    <row r="23" spans="2:9" ht="16.649999999999999" customHeight="1" x14ac:dyDescent="0.35">
      <c r="B23" s="10" t="s">
        <v>143</v>
      </c>
      <c r="C23" s="53">
        <v>382066</v>
      </c>
      <c r="D23" s="53">
        <v>131999</v>
      </c>
      <c r="E23" s="7"/>
      <c r="F23" s="7"/>
      <c r="G23" s="53">
        <v>298866</v>
      </c>
      <c r="H23" s="106"/>
      <c r="I23" s="212">
        <v>812931</v>
      </c>
    </row>
    <row r="24" spans="2:9" ht="16.649999999999999" customHeight="1" x14ac:dyDescent="0.35">
      <c r="B24" s="10"/>
      <c r="C24" s="19"/>
      <c r="D24" s="19"/>
      <c r="E24" s="19"/>
      <c r="F24" s="19"/>
      <c r="G24" s="19"/>
      <c r="H24" s="106"/>
      <c r="I24" s="209"/>
    </row>
    <row r="25" spans="2:9" ht="16.649999999999999" customHeight="1" x14ac:dyDescent="0.35">
      <c r="B25" s="10" t="s">
        <v>144</v>
      </c>
      <c r="C25" s="11">
        <v>36851</v>
      </c>
      <c r="D25" s="11">
        <v>49339</v>
      </c>
      <c r="E25" s="19"/>
      <c r="F25" s="19"/>
      <c r="G25" s="11">
        <v>43110</v>
      </c>
      <c r="H25" s="106"/>
      <c r="I25" s="210">
        <v>129302</v>
      </c>
    </row>
    <row r="26" spans="2:9" ht="16.649999999999999" customHeight="1" x14ac:dyDescent="0.35">
      <c r="B26" s="36" t="s">
        <v>145</v>
      </c>
      <c r="C26" s="19"/>
      <c r="D26" s="19"/>
      <c r="E26" s="19"/>
      <c r="F26" s="19"/>
      <c r="G26" s="45">
        <v>175129</v>
      </c>
      <c r="H26" s="106"/>
      <c r="I26" s="210">
        <v>175129</v>
      </c>
    </row>
    <row r="27" spans="2:9" ht="16.649999999999999" customHeight="1" x14ac:dyDescent="0.35">
      <c r="B27" s="36"/>
      <c r="C27" s="19"/>
      <c r="D27" s="19"/>
      <c r="E27" s="19"/>
      <c r="F27" s="19"/>
      <c r="G27" s="19"/>
      <c r="H27" s="106"/>
      <c r="I27" s="209"/>
    </row>
    <row r="28" spans="2:9" ht="16.649999999999999" customHeight="1" x14ac:dyDescent="0.35">
      <c r="B28" s="10" t="s">
        <v>146</v>
      </c>
      <c r="C28" s="19"/>
      <c r="D28" s="19"/>
      <c r="E28" s="19"/>
      <c r="F28" s="19"/>
      <c r="G28" s="19"/>
      <c r="H28" s="106"/>
      <c r="I28" s="213"/>
    </row>
    <row r="29" spans="2:9" ht="16.649999999999999" customHeight="1" x14ac:dyDescent="0.35">
      <c r="B29" s="10" t="s">
        <v>147</v>
      </c>
      <c r="C29" s="11">
        <v>-309683</v>
      </c>
      <c r="D29" s="11">
        <v>-313785</v>
      </c>
      <c r="E29" s="19"/>
      <c r="F29" s="19"/>
      <c r="G29" s="11">
        <v>-313992</v>
      </c>
      <c r="H29" s="106"/>
      <c r="I29" s="210">
        <v>-937460</v>
      </c>
    </row>
    <row r="30" spans="2:9" ht="16.649999999999999" customHeight="1" x14ac:dyDescent="0.35">
      <c r="B30" s="10" t="s">
        <v>148</v>
      </c>
      <c r="C30" s="51">
        <v>50866</v>
      </c>
      <c r="D30" s="51">
        <v>306708</v>
      </c>
      <c r="E30" s="55"/>
      <c r="F30" s="55"/>
      <c r="G30" s="51">
        <v>-5966</v>
      </c>
      <c r="H30" s="106"/>
      <c r="I30" s="211">
        <v>351607</v>
      </c>
    </row>
    <row r="31" spans="2:9" ht="16.649999999999999" customHeight="1" x14ac:dyDescent="0.35">
      <c r="B31" s="36"/>
      <c r="C31" s="53">
        <v>-258818</v>
      </c>
      <c r="D31" s="53">
        <v>-7077</v>
      </c>
      <c r="E31" s="7"/>
      <c r="F31" s="7"/>
      <c r="G31" s="53">
        <v>-319958</v>
      </c>
      <c r="H31" s="106"/>
      <c r="I31" s="212">
        <v>-585853</v>
      </c>
    </row>
    <row r="32" spans="2:9" ht="16.649999999999999" customHeight="1" x14ac:dyDescent="0.35">
      <c r="B32" s="36"/>
      <c r="C32" s="19"/>
      <c r="D32" s="19"/>
      <c r="E32" s="19"/>
      <c r="F32" s="19"/>
      <c r="G32" s="19"/>
      <c r="H32" s="106"/>
      <c r="I32" s="209"/>
    </row>
    <row r="33" spans="2:9" ht="16.649999999999999" customHeight="1" x14ac:dyDescent="0.35">
      <c r="B33" s="10" t="s">
        <v>149</v>
      </c>
      <c r="C33" s="19"/>
      <c r="D33" s="19"/>
      <c r="E33" s="19"/>
      <c r="F33" s="19"/>
      <c r="G33" s="19"/>
      <c r="H33" s="106"/>
      <c r="I33" s="209"/>
    </row>
    <row r="34" spans="2:9" ht="16.649999999999999" customHeight="1" x14ac:dyDescent="0.35">
      <c r="B34" s="10" t="s">
        <v>150</v>
      </c>
      <c r="C34" s="11">
        <v>-848</v>
      </c>
      <c r="D34" s="11">
        <v>200</v>
      </c>
      <c r="E34" s="19"/>
      <c r="F34" s="19"/>
      <c r="G34" s="11">
        <v>-191</v>
      </c>
      <c r="H34" s="106"/>
      <c r="I34" s="210">
        <v>-839</v>
      </c>
    </row>
    <row r="35" spans="2:9" ht="16.649999999999999" customHeight="1" x14ac:dyDescent="0.35">
      <c r="B35" s="10"/>
      <c r="C35" s="19"/>
      <c r="D35" s="19"/>
      <c r="E35" s="19"/>
      <c r="F35" s="19"/>
      <c r="G35" s="19"/>
      <c r="H35" s="106"/>
      <c r="I35" s="209"/>
    </row>
    <row r="36" spans="2:9" ht="16.649999999999999" customHeight="1" x14ac:dyDescent="0.35">
      <c r="B36" s="10" t="s">
        <v>151</v>
      </c>
      <c r="C36" s="19"/>
      <c r="D36" s="19"/>
      <c r="E36" s="19"/>
      <c r="F36" s="19"/>
      <c r="G36" s="19"/>
      <c r="H36" s="106"/>
      <c r="I36" s="209"/>
    </row>
    <row r="37" spans="2:9" ht="16.649999999999999" customHeight="1" x14ac:dyDescent="0.35">
      <c r="B37" s="10" t="s">
        <v>150</v>
      </c>
      <c r="C37" s="11">
        <v>81242</v>
      </c>
      <c r="D37" s="11">
        <v>51363</v>
      </c>
      <c r="E37" s="19"/>
      <c r="F37" s="19"/>
      <c r="G37" s="11">
        <v>-27719</v>
      </c>
      <c r="H37" s="106"/>
      <c r="I37" s="210">
        <v>104885</v>
      </c>
    </row>
    <row r="38" spans="2:9" ht="16.649999999999999" customHeight="1" x14ac:dyDescent="0.35">
      <c r="B38" s="10"/>
      <c r="C38" s="55"/>
      <c r="D38" s="55"/>
      <c r="E38" s="55"/>
      <c r="F38" s="55"/>
      <c r="G38" s="55"/>
      <c r="H38" s="106"/>
      <c r="I38" s="214"/>
    </row>
    <row r="39" spans="2:9" ht="16.649999999999999" customHeight="1" x14ac:dyDescent="0.35">
      <c r="B39" s="10" t="s">
        <v>152</v>
      </c>
      <c r="C39" s="53">
        <v>240493</v>
      </c>
      <c r="D39" s="53">
        <v>225824</v>
      </c>
      <c r="E39" s="7"/>
      <c r="F39" s="7"/>
      <c r="G39" s="53">
        <v>169237</v>
      </c>
      <c r="H39" s="106"/>
      <c r="I39" s="212">
        <v>635555</v>
      </c>
    </row>
    <row r="40" spans="2:9" ht="16.649999999999999" customHeight="1" x14ac:dyDescent="0.35">
      <c r="B40" s="10" t="s">
        <v>153</v>
      </c>
      <c r="C40" s="51">
        <v>-123277</v>
      </c>
      <c r="D40" s="51">
        <v>-260396</v>
      </c>
      <c r="E40" s="55"/>
      <c r="F40" s="55"/>
      <c r="G40" s="51">
        <v>-155687</v>
      </c>
      <c r="H40" s="106"/>
      <c r="I40" s="211">
        <v>-539360</v>
      </c>
    </row>
    <row r="41" spans="2:9" ht="16.649999999999999" customHeight="1" x14ac:dyDescent="0.35">
      <c r="B41" s="10" t="s">
        <v>154</v>
      </c>
      <c r="C41" s="53">
        <v>117216</v>
      </c>
      <c r="D41" s="53">
        <v>-34572</v>
      </c>
      <c r="E41" s="7"/>
      <c r="F41" s="7"/>
      <c r="G41" s="53">
        <v>13550</v>
      </c>
      <c r="H41" s="106"/>
      <c r="I41" s="212">
        <v>96195</v>
      </c>
    </row>
    <row r="42" spans="2:9" ht="16.649999999999999" customHeight="1" x14ac:dyDescent="0.35">
      <c r="B42" s="8"/>
      <c r="C42" s="55"/>
      <c r="D42" s="55"/>
      <c r="E42" s="55"/>
      <c r="F42" s="55"/>
      <c r="G42" s="55"/>
      <c r="H42" s="106"/>
      <c r="I42" s="214"/>
    </row>
    <row r="43" spans="2:9" ht="16.649999999999999" customHeight="1" x14ac:dyDescent="0.35">
      <c r="B43" s="8" t="s">
        <v>155</v>
      </c>
      <c r="C43" s="7"/>
      <c r="D43" s="7"/>
      <c r="E43" s="7"/>
      <c r="F43" s="7"/>
      <c r="G43" s="7"/>
      <c r="H43" s="106"/>
      <c r="I43" s="208"/>
    </row>
    <row r="44" spans="2:9" ht="16.649999999999999" customHeight="1" x14ac:dyDescent="0.35">
      <c r="B44" s="10" t="s">
        <v>156</v>
      </c>
      <c r="C44" s="19"/>
      <c r="D44" s="19"/>
      <c r="E44" s="19"/>
      <c r="F44" s="19"/>
      <c r="G44" s="19"/>
      <c r="H44" s="106"/>
      <c r="I44" s="209"/>
    </row>
    <row r="45" spans="2:9" ht="16.649999999999999" customHeight="1" x14ac:dyDescent="0.35">
      <c r="B45" s="10" t="s">
        <v>157</v>
      </c>
      <c r="C45" s="51">
        <v>191276</v>
      </c>
      <c r="D45" s="51">
        <v>238467</v>
      </c>
      <c r="E45" s="55"/>
      <c r="F45" s="55"/>
      <c r="G45" s="51">
        <v>6519</v>
      </c>
      <c r="H45" s="106"/>
      <c r="I45" s="211">
        <v>436261</v>
      </c>
    </row>
    <row r="46" spans="2:9" ht="17.5" customHeight="1" x14ac:dyDescent="0.35">
      <c r="B46" s="10" t="s">
        <v>158</v>
      </c>
      <c r="C46" s="102">
        <v>308492</v>
      </c>
      <c r="D46" s="102">
        <v>203895</v>
      </c>
      <c r="E46" s="108"/>
      <c r="F46" s="108"/>
      <c r="G46" s="102">
        <v>20069</v>
      </c>
      <c r="H46" s="106"/>
      <c r="I46" s="215">
        <v>532456</v>
      </c>
    </row>
    <row r="47" spans="2:9" ht="17.5" customHeight="1" x14ac:dyDescent="0.35">
      <c r="B47" s="36"/>
      <c r="C47" s="103"/>
      <c r="D47" s="103"/>
      <c r="E47" s="103"/>
      <c r="F47" s="103"/>
      <c r="G47" s="103"/>
      <c r="H47" s="106"/>
      <c r="I47" s="216"/>
    </row>
    <row r="48" spans="2:9" ht="16.649999999999999" customHeight="1" x14ac:dyDescent="0.35">
      <c r="B48" s="10" t="s">
        <v>159</v>
      </c>
      <c r="C48" s="19"/>
      <c r="D48" s="19"/>
      <c r="E48" s="19"/>
      <c r="F48" s="19"/>
      <c r="G48" s="19"/>
      <c r="H48" s="106"/>
      <c r="I48" s="209"/>
    </row>
    <row r="49" spans="2:9" ht="16.649999999999999" customHeight="1" x14ac:dyDescent="0.35">
      <c r="B49" s="8"/>
      <c r="C49" s="19"/>
      <c r="D49" s="19"/>
      <c r="E49" s="19"/>
      <c r="F49" s="19"/>
      <c r="G49" s="19"/>
      <c r="H49" s="106"/>
      <c r="I49" s="209"/>
    </row>
    <row r="50" spans="2:9" ht="16.649999999999999" customHeight="1" x14ac:dyDescent="0.35">
      <c r="B50" s="8" t="s">
        <v>130</v>
      </c>
      <c r="C50" s="19"/>
      <c r="D50" s="19"/>
      <c r="E50" s="19"/>
      <c r="F50" s="19"/>
      <c r="G50" s="19"/>
      <c r="H50" s="106"/>
      <c r="I50" s="209"/>
    </row>
    <row r="51" spans="2:9" ht="16.649999999999999" customHeight="1" x14ac:dyDescent="0.35">
      <c r="B51" s="10" t="s">
        <v>160</v>
      </c>
      <c r="C51" s="19"/>
      <c r="D51" s="19"/>
      <c r="E51" s="19"/>
      <c r="F51" s="19"/>
      <c r="G51" s="19"/>
      <c r="H51" s="106"/>
      <c r="I51" s="209"/>
    </row>
    <row r="52" spans="2:9" ht="16.649999999999999" customHeight="1" x14ac:dyDescent="0.35">
      <c r="B52" s="10" t="s">
        <v>161</v>
      </c>
      <c r="C52" s="11">
        <v>-1</v>
      </c>
      <c r="D52" s="11">
        <v>-1192</v>
      </c>
      <c r="E52" s="19"/>
      <c r="F52" s="19"/>
      <c r="G52" s="11">
        <v>-174</v>
      </c>
      <c r="H52" s="106"/>
      <c r="I52" s="210">
        <v>-1366</v>
      </c>
    </row>
    <row r="53" spans="2:9" ht="16.649999999999999" customHeight="1" x14ac:dyDescent="0.35">
      <c r="B53" s="10" t="s">
        <v>162</v>
      </c>
      <c r="C53" s="11">
        <v>0</v>
      </c>
      <c r="D53" s="11">
        <v>-421</v>
      </c>
      <c r="E53" s="19"/>
      <c r="F53" s="19"/>
      <c r="G53" s="11">
        <v>4</v>
      </c>
      <c r="H53" s="106"/>
      <c r="I53" s="210">
        <v>-418</v>
      </c>
    </row>
    <row r="54" spans="2:9" ht="16.649999999999999" hidden="1" customHeight="1" x14ac:dyDescent="0.35">
      <c r="B54" s="10" t="s">
        <v>163</v>
      </c>
      <c r="C54" s="11">
        <v>0</v>
      </c>
      <c r="D54" s="19"/>
      <c r="E54" s="19"/>
      <c r="F54" s="19"/>
      <c r="G54" s="19"/>
      <c r="H54" s="106"/>
      <c r="I54" s="210">
        <v>0</v>
      </c>
    </row>
    <row r="55" spans="2:9" ht="16.649999999999999" customHeight="1" x14ac:dyDescent="0.35">
      <c r="B55" s="10" t="s">
        <v>164</v>
      </c>
      <c r="C55" s="11">
        <v>-206408</v>
      </c>
      <c r="D55" s="11">
        <v>-533627</v>
      </c>
      <c r="E55" s="19"/>
      <c r="F55" s="19"/>
      <c r="G55" s="11">
        <v>-264158</v>
      </c>
      <c r="H55" s="106"/>
      <c r="I55" s="210">
        <v>-1004194</v>
      </c>
    </row>
    <row r="56" spans="2:9" ht="16.649999999999999" customHeight="1" x14ac:dyDescent="0.35">
      <c r="B56" s="10" t="s">
        <v>165</v>
      </c>
      <c r="C56" s="11">
        <v>67121</v>
      </c>
      <c r="D56" s="11">
        <v>-5807</v>
      </c>
      <c r="E56" s="19"/>
      <c r="F56" s="19"/>
      <c r="G56" s="11">
        <v>48647</v>
      </c>
      <c r="H56" s="106"/>
      <c r="I56" s="210">
        <v>109961</v>
      </c>
    </row>
    <row r="57" spans="2:9" ht="16.649999999999999" customHeight="1" x14ac:dyDescent="0.35">
      <c r="B57" s="10" t="s">
        <v>166</v>
      </c>
      <c r="C57" s="11">
        <v>6123</v>
      </c>
      <c r="D57" s="11">
        <v>1700</v>
      </c>
      <c r="E57" s="19"/>
      <c r="F57" s="19"/>
      <c r="G57" s="11">
        <v>-1920</v>
      </c>
      <c r="H57" s="106"/>
      <c r="I57" s="210">
        <v>5902</v>
      </c>
    </row>
    <row r="58" spans="2:9" ht="15" hidden="1" customHeight="1" x14ac:dyDescent="0.35">
      <c r="B58" s="10" t="s">
        <v>167</v>
      </c>
      <c r="C58" s="11">
        <v>0</v>
      </c>
      <c r="D58" s="19"/>
      <c r="E58" s="19"/>
      <c r="F58" s="19"/>
      <c r="G58" s="19"/>
      <c r="H58" s="106"/>
      <c r="I58" s="210">
        <v>0</v>
      </c>
    </row>
    <row r="59" spans="2:9" ht="15" hidden="1" customHeight="1" x14ac:dyDescent="0.35">
      <c r="B59" s="10" t="s">
        <v>168</v>
      </c>
      <c r="C59" s="11">
        <v>0</v>
      </c>
      <c r="D59" s="19"/>
      <c r="E59" s="19"/>
      <c r="F59" s="19"/>
      <c r="G59" s="19"/>
      <c r="H59" s="106"/>
      <c r="I59" s="210">
        <v>0</v>
      </c>
    </row>
    <row r="60" spans="2:9" ht="16.649999999999999" customHeight="1" x14ac:dyDescent="0.35">
      <c r="B60" s="8" t="s">
        <v>155</v>
      </c>
      <c r="C60" s="11"/>
      <c r="D60" s="11"/>
      <c r="E60" s="19"/>
      <c r="F60" s="19"/>
      <c r="G60" s="11"/>
      <c r="H60" s="106"/>
      <c r="I60" s="210"/>
    </row>
    <row r="61" spans="2:9" ht="16.649999999999999" customHeight="1" x14ac:dyDescent="0.35">
      <c r="B61" s="10" t="s">
        <v>169</v>
      </c>
      <c r="C61" s="11">
        <v>822</v>
      </c>
      <c r="D61" s="11">
        <v>-16</v>
      </c>
      <c r="E61" s="19"/>
      <c r="F61" s="19"/>
      <c r="G61" s="11">
        <v>0</v>
      </c>
      <c r="H61" s="106"/>
      <c r="I61" s="210">
        <v>806</v>
      </c>
    </row>
    <row r="62" spans="2:9" ht="16.649999999999999" customHeight="1" x14ac:dyDescent="0.35">
      <c r="B62" s="10" t="s">
        <v>164</v>
      </c>
      <c r="C62" s="11">
        <v>-241887</v>
      </c>
      <c r="D62" s="11">
        <v>-150935</v>
      </c>
      <c r="E62" s="19"/>
      <c r="F62" s="19"/>
      <c r="G62" s="11">
        <v>0</v>
      </c>
      <c r="H62" s="106"/>
      <c r="I62" s="210">
        <v>-392822</v>
      </c>
    </row>
    <row r="63" spans="2:9" ht="14.5" x14ac:dyDescent="0.35">
      <c r="B63" s="10" t="s">
        <v>170</v>
      </c>
      <c r="C63" s="51"/>
      <c r="D63" s="51">
        <v>1010817</v>
      </c>
      <c r="E63" s="55"/>
      <c r="F63" s="55"/>
      <c r="G63" s="11">
        <v>0</v>
      </c>
      <c r="H63" s="106"/>
      <c r="I63" s="211">
        <v>1010817</v>
      </c>
    </row>
    <row r="64" spans="2:9" ht="16.649999999999999" customHeight="1" x14ac:dyDescent="0.35">
      <c r="B64" s="10" t="s">
        <v>171</v>
      </c>
      <c r="C64" s="104">
        <v>-374230</v>
      </c>
      <c r="D64" s="104">
        <v>320519</v>
      </c>
      <c r="E64" s="109"/>
      <c r="F64" s="109"/>
      <c r="G64" s="104">
        <v>-217601</v>
      </c>
      <c r="H64" s="106"/>
      <c r="I64" s="217">
        <v>271314</v>
      </c>
    </row>
    <row r="65" spans="2:9" ht="17.5" customHeight="1" x14ac:dyDescent="0.35">
      <c r="B65" s="10" t="s">
        <v>172</v>
      </c>
      <c r="C65" s="102">
        <v>-65738</v>
      </c>
      <c r="D65" s="102">
        <v>524414</v>
      </c>
      <c r="E65" s="108"/>
      <c r="F65" s="108"/>
      <c r="G65" s="102">
        <v>-197532</v>
      </c>
      <c r="H65" s="106"/>
      <c r="I65" s="215">
        <v>261142</v>
      </c>
    </row>
    <row r="66" spans="2:9" ht="17.5" customHeight="1" x14ac:dyDescent="0.35">
      <c r="B66" s="36"/>
      <c r="C66" s="103"/>
      <c r="D66" s="103"/>
      <c r="E66" s="103"/>
      <c r="F66" s="103"/>
      <c r="G66" s="103"/>
      <c r="H66" s="106"/>
      <c r="I66" s="216"/>
    </row>
    <row r="67" spans="2:9" ht="16.649999999999999" customHeight="1" x14ac:dyDescent="0.35">
      <c r="B67" s="10" t="s">
        <v>173</v>
      </c>
      <c r="C67" s="19"/>
      <c r="D67" s="19"/>
      <c r="E67" s="19"/>
      <c r="F67" s="19"/>
      <c r="G67" s="19"/>
      <c r="H67" s="106"/>
      <c r="I67" s="209"/>
    </row>
    <row r="68" spans="2:9" ht="16.649999999999999" customHeight="1" x14ac:dyDescent="0.35">
      <c r="B68" s="13" t="s">
        <v>174</v>
      </c>
      <c r="C68" s="14">
        <v>159840</v>
      </c>
      <c r="D68" s="14">
        <v>270815</v>
      </c>
      <c r="E68" s="110"/>
      <c r="F68" s="110"/>
      <c r="G68" s="14">
        <v>-27351</v>
      </c>
      <c r="H68" s="111"/>
      <c r="I68" s="218">
        <v>403304</v>
      </c>
    </row>
    <row r="69" spans="2:9" ht="16.649999999999999" customHeight="1" x14ac:dyDescent="0.35">
      <c r="B69" s="18" t="s">
        <v>175</v>
      </c>
      <c r="C69" s="11">
        <v>42527</v>
      </c>
      <c r="D69" s="11">
        <v>-65968</v>
      </c>
      <c r="E69" s="19"/>
      <c r="F69" s="19"/>
      <c r="G69" s="11">
        <v>-31043</v>
      </c>
      <c r="H69" s="106"/>
      <c r="I69" s="210">
        <v>-54483</v>
      </c>
    </row>
    <row r="70" spans="2:9" ht="16.649999999999999" customHeight="1" x14ac:dyDescent="0.35">
      <c r="B70" s="18" t="s">
        <v>176</v>
      </c>
      <c r="C70" s="11">
        <v>117313</v>
      </c>
      <c r="D70" s="11">
        <v>336783</v>
      </c>
      <c r="E70" s="19"/>
      <c r="F70" s="19"/>
      <c r="G70" s="11">
        <v>3692</v>
      </c>
      <c r="H70" s="106"/>
      <c r="I70" s="210">
        <v>457787</v>
      </c>
    </row>
    <row r="71" spans="2:9" ht="16.649999999999999" customHeight="1" x14ac:dyDescent="0.35">
      <c r="B71" s="18"/>
      <c r="C71" s="19"/>
      <c r="D71" s="19"/>
      <c r="E71" s="19"/>
      <c r="F71" s="19"/>
      <c r="G71" s="19"/>
      <c r="H71" s="106"/>
      <c r="I71" s="209"/>
    </row>
    <row r="72" spans="2:9" ht="16.649999999999999" customHeight="1" x14ac:dyDescent="0.35">
      <c r="B72" s="13" t="s">
        <v>177</v>
      </c>
      <c r="C72" s="14">
        <v>148652</v>
      </c>
      <c r="D72" s="14">
        <v>-66920</v>
      </c>
      <c r="E72" s="110"/>
      <c r="F72" s="110"/>
      <c r="G72" s="14">
        <v>47420</v>
      </c>
      <c r="H72" s="111"/>
      <c r="I72" s="218">
        <v>129152</v>
      </c>
    </row>
    <row r="73" spans="2:9" ht="16.649999999999999" customHeight="1" x14ac:dyDescent="0.35">
      <c r="B73" s="18" t="s">
        <v>175</v>
      </c>
      <c r="C73" s="11">
        <v>74690</v>
      </c>
      <c r="D73" s="11">
        <v>31396</v>
      </c>
      <c r="E73" s="19"/>
      <c r="F73" s="19"/>
      <c r="G73" s="11">
        <v>44593</v>
      </c>
      <c r="H73" s="106"/>
      <c r="I73" s="210">
        <v>150678</v>
      </c>
    </row>
    <row r="74" spans="2:9" ht="16.649999999999999" customHeight="1" x14ac:dyDescent="0.35">
      <c r="B74" s="18" t="s">
        <v>176</v>
      </c>
      <c r="C74" s="11">
        <v>73962</v>
      </c>
      <c r="D74" s="11">
        <v>-98316</v>
      </c>
      <c r="E74" s="19"/>
      <c r="F74" s="19"/>
      <c r="G74" s="11">
        <v>2827</v>
      </c>
      <c r="H74" s="106"/>
      <c r="I74" s="210">
        <v>-21526</v>
      </c>
    </row>
    <row r="75" spans="2:9" ht="16.649999999999999" customHeight="1" x14ac:dyDescent="0.35">
      <c r="B75" s="18"/>
      <c r="C75" s="55"/>
      <c r="D75" s="55"/>
      <c r="E75" s="55"/>
      <c r="F75" s="55"/>
      <c r="G75" s="55"/>
      <c r="H75" s="106"/>
      <c r="I75" s="214"/>
    </row>
    <row r="76" spans="2:9" ht="17.5" customHeight="1" x14ac:dyDescent="0.35">
      <c r="B76" s="36"/>
      <c r="C76" s="102">
        <v>308492</v>
      </c>
      <c r="D76" s="102">
        <v>203895</v>
      </c>
      <c r="E76" s="108"/>
      <c r="F76" s="108"/>
      <c r="G76" s="102">
        <v>20069</v>
      </c>
      <c r="H76" s="106"/>
      <c r="I76" s="215">
        <v>532456</v>
      </c>
    </row>
    <row r="77" spans="2:9" ht="17.5" customHeight="1" x14ac:dyDescent="0.35">
      <c r="B77" s="36"/>
      <c r="C77" s="103"/>
      <c r="D77" s="103"/>
      <c r="E77" s="103"/>
      <c r="F77" s="103"/>
      <c r="G77" s="103"/>
      <c r="H77" s="106"/>
      <c r="I77" s="216"/>
    </row>
    <row r="78" spans="2:9" ht="16.649999999999999" customHeight="1" x14ac:dyDescent="0.35">
      <c r="B78" s="10" t="s">
        <v>178</v>
      </c>
      <c r="C78" s="19"/>
      <c r="D78" s="19"/>
      <c r="E78" s="19"/>
      <c r="F78" s="19"/>
      <c r="G78" s="19"/>
      <c r="H78" s="106"/>
      <c r="I78" s="209"/>
    </row>
    <row r="79" spans="2:9" ht="16.649999999999999" customHeight="1" x14ac:dyDescent="0.35">
      <c r="B79" s="10" t="s">
        <v>179</v>
      </c>
      <c r="C79" s="19"/>
      <c r="D79" s="19"/>
      <c r="E79" s="19"/>
      <c r="F79" s="19"/>
      <c r="G79" s="19"/>
      <c r="H79" s="106"/>
      <c r="I79" s="209"/>
    </row>
    <row r="80" spans="2:9" ht="16.649999999999999" customHeight="1" x14ac:dyDescent="0.35">
      <c r="B80" s="13" t="s">
        <v>174</v>
      </c>
      <c r="C80" s="14">
        <v>-71838</v>
      </c>
      <c r="D80" s="14">
        <v>831760</v>
      </c>
      <c r="E80" s="110"/>
      <c r="F80" s="110"/>
      <c r="G80" s="14">
        <v>-213782</v>
      </c>
      <c r="H80" s="111"/>
      <c r="I80" s="218">
        <v>546139</v>
      </c>
    </row>
    <row r="81" spans="2:9" ht="16.649999999999999" customHeight="1" x14ac:dyDescent="0.35">
      <c r="B81" s="18" t="s">
        <v>175</v>
      </c>
      <c r="C81" s="11">
        <v>-30274</v>
      </c>
      <c r="D81" s="11">
        <v>-417009</v>
      </c>
      <c r="E81" s="19"/>
      <c r="F81" s="19"/>
      <c r="G81" s="11">
        <v>-217474</v>
      </c>
      <c r="H81" s="106"/>
      <c r="I81" s="210">
        <v>-664757</v>
      </c>
    </row>
    <row r="82" spans="2:9" ht="16.649999999999999" customHeight="1" x14ac:dyDescent="0.35">
      <c r="B82" s="18" t="s">
        <v>176</v>
      </c>
      <c r="C82" s="11">
        <v>-41564</v>
      </c>
      <c r="D82" s="11">
        <v>1248769</v>
      </c>
      <c r="E82" s="19"/>
      <c r="F82" s="19"/>
      <c r="G82" s="11">
        <v>3692</v>
      </c>
      <c r="H82" s="106"/>
      <c r="I82" s="210">
        <v>1210896</v>
      </c>
    </row>
    <row r="83" spans="2:9" ht="16.649999999999999" customHeight="1" x14ac:dyDescent="0.35">
      <c r="B83" s="18"/>
      <c r="C83" s="19"/>
      <c r="D83" s="19"/>
      <c r="E83" s="19"/>
      <c r="F83" s="19"/>
      <c r="G83" s="19"/>
      <c r="H83" s="106"/>
      <c r="I83" s="209"/>
    </row>
    <row r="84" spans="2:9" ht="16.649999999999999" customHeight="1" x14ac:dyDescent="0.35">
      <c r="B84" s="13" t="s">
        <v>177</v>
      </c>
      <c r="C84" s="14">
        <v>6100</v>
      </c>
      <c r="D84" s="14">
        <v>-307346</v>
      </c>
      <c r="E84" s="110"/>
      <c r="F84" s="110"/>
      <c r="G84" s="14">
        <v>16250</v>
      </c>
      <c r="H84" s="111"/>
      <c r="I84" s="218">
        <v>-284997</v>
      </c>
    </row>
    <row r="85" spans="2:9" ht="16.649999999999999" customHeight="1" x14ac:dyDescent="0.35">
      <c r="B85" s="18" t="s">
        <v>175</v>
      </c>
      <c r="C85" s="11">
        <v>14326</v>
      </c>
      <c r="D85" s="11">
        <v>-156910</v>
      </c>
      <c r="E85" s="19"/>
      <c r="F85" s="19"/>
      <c r="G85" s="11">
        <v>13423</v>
      </c>
      <c r="H85" s="106"/>
      <c r="I85" s="210">
        <v>-129163</v>
      </c>
    </row>
    <row r="86" spans="2:9" ht="16.649999999999999" customHeight="1" x14ac:dyDescent="0.35">
      <c r="B86" s="18" t="s">
        <v>176</v>
      </c>
      <c r="C86" s="51">
        <v>-8226</v>
      </c>
      <c r="D86" s="51">
        <v>-150436</v>
      </c>
      <c r="E86" s="55"/>
      <c r="F86" s="55"/>
      <c r="G86" s="51">
        <v>2827</v>
      </c>
      <c r="H86" s="106"/>
      <c r="I86" s="211">
        <v>-155834</v>
      </c>
    </row>
    <row r="87" spans="2:9" ht="17.5" customHeight="1" x14ac:dyDescent="0.35">
      <c r="B87" s="36"/>
      <c r="C87" s="102">
        <v>-65738</v>
      </c>
      <c r="D87" s="102">
        <v>524414</v>
      </c>
      <c r="E87" s="108"/>
      <c r="F87" s="108"/>
      <c r="G87" s="102">
        <v>-197532</v>
      </c>
      <c r="H87" s="106"/>
      <c r="I87" s="215">
        <v>261142</v>
      </c>
    </row>
    <row r="88" spans="2:9" ht="17.5" customHeight="1" x14ac:dyDescent="0.35">
      <c r="B88" s="36"/>
      <c r="C88" s="103"/>
      <c r="D88" s="103"/>
      <c r="E88" s="103"/>
      <c r="F88" s="103"/>
      <c r="G88" s="103"/>
      <c r="H88" s="106"/>
      <c r="I88" s="216"/>
    </row>
    <row r="89" spans="2:9" ht="16.649999999999999" customHeight="1" x14ac:dyDescent="0.35">
      <c r="B89" s="10" t="s">
        <v>180</v>
      </c>
      <c r="C89" s="19"/>
      <c r="D89" s="19"/>
      <c r="E89" s="19"/>
      <c r="F89" s="19"/>
      <c r="G89" s="19"/>
      <c r="H89" s="106"/>
      <c r="I89" s="209"/>
    </row>
    <row r="90" spans="2:9" ht="16.649999999999999" customHeight="1" x14ac:dyDescent="0.35">
      <c r="B90" s="10" t="s">
        <v>181</v>
      </c>
      <c r="C90" s="105">
        <v>1.8</v>
      </c>
      <c r="D90" s="105">
        <v>2.9</v>
      </c>
      <c r="E90" s="19"/>
      <c r="F90" s="19"/>
      <c r="G90" s="105">
        <v>-0.3</v>
      </c>
      <c r="H90" s="106"/>
      <c r="I90" s="219">
        <v>4.4000000000000004</v>
      </c>
    </row>
    <row r="91" spans="2:9" ht="16.649999999999999" customHeight="1" x14ac:dyDescent="0.35">
      <c r="B91" s="18" t="s">
        <v>175</v>
      </c>
      <c r="C91" s="50">
        <v>0.6</v>
      </c>
      <c r="D91" s="50">
        <v>-0.8</v>
      </c>
      <c r="E91" s="19"/>
      <c r="F91" s="19"/>
      <c r="G91" s="50">
        <v>-0.3</v>
      </c>
      <c r="H91" s="106"/>
      <c r="I91" s="220">
        <v>-0.6</v>
      </c>
    </row>
    <row r="92" spans="2:9" ht="16.649999999999999" customHeight="1" x14ac:dyDescent="0.35">
      <c r="B92" s="18" t="s">
        <v>176</v>
      </c>
      <c r="C92" s="50">
        <v>1.2</v>
      </c>
      <c r="D92" s="50">
        <v>3.7</v>
      </c>
      <c r="E92" s="19"/>
      <c r="F92" s="19"/>
      <c r="G92" s="50"/>
      <c r="H92" s="106"/>
      <c r="I92" s="220">
        <v>5</v>
      </c>
    </row>
    <row r="93" spans="2:9" ht="16.649999999999999" customHeight="1" x14ac:dyDescent="0.35">
      <c r="B93" s="18"/>
      <c r="C93" s="19"/>
      <c r="D93" s="19"/>
      <c r="E93" s="19"/>
      <c r="F93" s="19"/>
      <c r="G93" s="19"/>
      <c r="H93" s="106"/>
      <c r="I93" s="209"/>
    </row>
    <row r="94" spans="2:9" ht="16.649999999999999" customHeight="1" x14ac:dyDescent="0.35">
      <c r="B94" s="10" t="s">
        <v>182</v>
      </c>
      <c r="C94" s="105">
        <v>1.8</v>
      </c>
      <c r="D94" s="105">
        <v>2.9</v>
      </c>
      <c r="E94" s="19"/>
      <c r="F94" s="19"/>
      <c r="G94" s="105">
        <v>-0.3</v>
      </c>
      <c r="H94" s="106"/>
      <c r="I94" s="219">
        <v>4.4000000000000004</v>
      </c>
    </row>
    <row r="95" spans="2:9" ht="16.649999999999999" customHeight="1" x14ac:dyDescent="0.35">
      <c r="B95" s="18" t="s">
        <v>175</v>
      </c>
      <c r="C95" s="50">
        <v>0.6</v>
      </c>
      <c r="D95" s="50">
        <v>-0.8</v>
      </c>
      <c r="E95" s="19"/>
      <c r="F95" s="19"/>
      <c r="G95" s="50">
        <v>-0.3</v>
      </c>
      <c r="H95" s="106"/>
      <c r="I95" s="220">
        <v>-0.6</v>
      </c>
    </row>
    <row r="96" spans="2:9" ht="16.649999999999999" customHeight="1" x14ac:dyDescent="0.35">
      <c r="B96" s="18" t="s">
        <v>176</v>
      </c>
      <c r="C96" s="50">
        <v>1.2</v>
      </c>
      <c r="D96" s="50">
        <v>3.7</v>
      </c>
      <c r="E96" s="19"/>
      <c r="F96" s="19"/>
      <c r="G96" s="50"/>
      <c r="H96" s="106"/>
      <c r="I96" s="220">
        <v>5</v>
      </c>
    </row>
    <row r="97" spans="2:9" ht="16.649999999999999" customHeight="1" x14ac:dyDescent="0.35">
      <c r="B97" s="36"/>
      <c r="C97" s="19"/>
      <c r="D97" s="19"/>
      <c r="E97" s="19"/>
      <c r="F97" s="19"/>
      <c r="G97" s="19"/>
      <c r="H97" s="106"/>
      <c r="I97" s="209"/>
    </row>
    <row r="98" spans="2:9" ht="16.649999999999999" customHeight="1" x14ac:dyDescent="0.35">
      <c r="G98" s="96"/>
    </row>
  </sheetData>
  <mergeCells count="1">
    <mergeCell ref="C6:G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75"/>
  <sheetViews>
    <sheetView topLeftCell="A20"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63.26953125" customWidth="1"/>
    <col min="3" max="3" width="12.26953125" customWidth="1"/>
    <col min="4" max="4" width="14.6328125" customWidth="1"/>
    <col min="5" max="5" width="14.81640625" customWidth="1"/>
    <col min="6" max="6" width="9.26953125" customWidth="1"/>
  </cols>
  <sheetData>
    <row r="1" spans="2:6" ht="14.15" customHeight="1" x14ac:dyDescent="0.25">
      <c r="E1" s="2"/>
    </row>
    <row r="2" spans="2:6" ht="67.5" customHeight="1" x14ac:dyDescent="0.25">
      <c r="B2" s="2"/>
      <c r="E2" s="2"/>
    </row>
    <row r="3" spans="2:6" ht="14.15" customHeight="1" x14ac:dyDescent="0.25">
      <c r="E3" s="2"/>
    </row>
    <row r="4" spans="2:6" ht="15.75" customHeight="1" x14ac:dyDescent="0.3">
      <c r="B4" s="4" t="s">
        <v>123</v>
      </c>
      <c r="C4" s="41"/>
      <c r="D4" s="41"/>
      <c r="E4" s="41"/>
    </row>
    <row r="5" spans="2:6" ht="15.75" customHeight="1" x14ac:dyDescent="0.3">
      <c r="B5" s="4" t="s">
        <v>183</v>
      </c>
      <c r="C5" s="41"/>
      <c r="D5" s="41"/>
      <c r="E5" s="41"/>
    </row>
    <row r="6" spans="2:6" ht="15.75" customHeight="1" x14ac:dyDescent="0.3">
      <c r="B6" s="34"/>
      <c r="C6" s="229">
        <v>2025</v>
      </c>
      <c r="D6" s="230"/>
      <c r="E6" s="230"/>
    </row>
    <row r="7" spans="2:6" ht="15.75" customHeight="1" x14ac:dyDescent="0.3">
      <c r="B7" s="5" t="s">
        <v>126</v>
      </c>
      <c r="C7" s="6" t="s">
        <v>3</v>
      </c>
      <c r="D7" s="42" t="s">
        <v>4</v>
      </c>
      <c r="E7" s="42" t="s">
        <v>5</v>
      </c>
      <c r="F7" s="33"/>
    </row>
    <row r="8" spans="2:6" ht="15" hidden="1" customHeight="1" x14ac:dyDescent="0.25">
      <c r="B8" s="36"/>
      <c r="C8" s="115"/>
      <c r="D8" s="31"/>
      <c r="E8" s="31"/>
      <c r="F8" s="33"/>
    </row>
    <row r="9" spans="2:6" ht="15" customHeight="1" x14ac:dyDescent="0.25">
      <c r="B9" s="36"/>
      <c r="C9" s="19"/>
      <c r="D9" s="19"/>
      <c r="E9" s="19"/>
      <c r="F9" s="33"/>
    </row>
    <row r="10" spans="2:6" ht="15.75" customHeight="1" x14ac:dyDescent="0.3">
      <c r="B10" s="13" t="s">
        <v>184</v>
      </c>
      <c r="C10" s="19"/>
      <c r="D10" s="19"/>
      <c r="E10" s="19"/>
      <c r="F10" s="33"/>
    </row>
    <row r="11" spans="2:6" ht="15.75" customHeight="1" x14ac:dyDescent="0.3">
      <c r="B11" s="13" t="s">
        <v>185</v>
      </c>
      <c r="C11" s="19"/>
      <c r="D11" s="19"/>
      <c r="E11" s="19"/>
      <c r="F11" s="33"/>
    </row>
    <row r="12" spans="2:6" ht="15.75" customHeight="1" x14ac:dyDescent="0.25">
      <c r="B12" s="10" t="s">
        <v>186</v>
      </c>
      <c r="C12" s="11">
        <v>13940516</v>
      </c>
      <c r="D12" s="11">
        <v>13940517</v>
      </c>
      <c r="E12" s="11">
        <v>13940517</v>
      </c>
      <c r="F12" s="33"/>
    </row>
    <row r="13" spans="2:6" ht="15.75" customHeight="1" x14ac:dyDescent="0.25">
      <c r="B13" s="10" t="s">
        <v>187</v>
      </c>
      <c r="C13" s="19"/>
      <c r="D13" s="19"/>
      <c r="E13" s="19"/>
      <c r="F13" s="33"/>
    </row>
    <row r="14" spans="2:6" ht="15.75" customHeight="1" x14ac:dyDescent="0.25">
      <c r="B14" s="10" t="s">
        <v>188</v>
      </c>
      <c r="C14" s="51">
        <v>7186046</v>
      </c>
      <c r="D14" s="51">
        <v>7515957</v>
      </c>
      <c r="E14" s="51">
        <v>6851541</v>
      </c>
      <c r="F14" s="33"/>
    </row>
    <row r="15" spans="2:6" ht="15.75" customHeight="1" x14ac:dyDescent="0.25">
      <c r="B15" s="10" t="s">
        <v>189</v>
      </c>
      <c r="C15" s="53">
        <v>21126562</v>
      </c>
      <c r="D15" s="53">
        <v>21456474</v>
      </c>
      <c r="E15" s="53">
        <v>20792058</v>
      </c>
      <c r="F15" s="33"/>
    </row>
    <row r="16" spans="2:6" ht="15.75" customHeight="1" x14ac:dyDescent="0.25">
      <c r="B16" s="10" t="s">
        <v>190</v>
      </c>
      <c r="C16" s="51">
        <v>6310847</v>
      </c>
      <c r="D16" s="51">
        <v>3850033</v>
      </c>
      <c r="E16" s="51">
        <v>3815692</v>
      </c>
      <c r="F16" s="33"/>
    </row>
    <row r="17" spans="2:6" ht="15.75" customHeight="1" x14ac:dyDescent="0.25">
      <c r="B17" s="10" t="s">
        <v>191</v>
      </c>
      <c r="C17" s="104">
        <v>27437409</v>
      </c>
      <c r="D17" s="104">
        <v>25306507</v>
      </c>
      <c r="E17" s="104">
        <v>24607750</v>
      </c>
      <c r="F17" s="33"/>
    </row>
    <row r="18" spans="2:6" ht="15.75" customHeight="1" x14ac:dyDescent="0.3">
      <c r="B18" s="13" t="s">
        <v>192</v>
      </c>
      <c r="C18" s="7"/>
      <c r="D18" s="7"/>
      <c r="E18" s="7"/>
      <c r="F18" s="33"/>
    </row>
    <row r="19" spans="2:6" ht="15.75" customHeight="1" x14ac:dyDescent="0.25">
      <c r="B19" s="10" t="s">
        <v>193</v>
      </c>
      <c r="C19" s="11">
        <v>17769479</v>
      </c>
      <c r="D19" s="11">
        <v>10486375</v>
      </c>
      <c r="E19" s="11">
        <v>10914572</v>
      </c>
      <c r="F19" s="33"/>
    </row>
    <row r="20" spans="2:6" ht="15.75" customHeight="1" x14ac:dyDescent="0.25">
      <c r="B20" s="10" t="s">
        <v>194</v>
      </c>
      <c r="C20" s="11">
        <v>140548</v>
      </c>
      <c r="D20" s="11">
        <v>229412</v>
      </c>
      <c r="E20" s="11">
        <v>203432</v>
      </c>
      <c r="F20" s="33"/>
    </row>
    <row r="21" spans="2:6" ht="15.75" customHeight="1" x14ac:dyDescent="0.25">
      <c r="B21" s="10" t="s">
        <v>195</v>
      </c>
      <c r="C21" s="11">
        <v>11531</v>
      </c>
      <c r="D21" s="11">
        <v>9810</v>
      </c>
      <c r="E21" s="11">
        <v>9431</v>
      </c>
      <c r="F21" s="33"/>
    </row>
    <row r="22" spans="2:6" ht="15.75" customHeight="1" x14ac:dyDescent="0.25">
      <c r="B22" s="10" t="s">
        <v>196</v>
      </c>
      <c r="C22" s="11">
        <v>9462</v>
      </c>
      <c r="D22" s="11">
        <v>0</v>
      </c>
      <c r="E22" s="11">
        <v>0</v>
      </c>
      <c r="F22" s="33"/>
    </row>
    <row r="23" spans="2:6" ht="15.75" customHeight="1" x14ac:dyDescent="0.25">
      <c r="B23" s="10" t="s">
        <v>197</v>
      </c>
      <c r="C23" s="11">
        <v>963050</v>
      </c>
      <c r="D23" s="11">
        <v>816301</v>
      </c>
      <c r="E23" s="11">
        <v>924161</v>
      </c>
      <c r="F23" s="33"/>
    </row>
    <row r="24" spans="2:6" ht="15.75" customHeight="1" x14ac:dyDescent="0.25">
      <c r="B24" s="10" t="s">
        <v>198</v>
      </c>
      <c r="C24" s="11">
        <v>133303</v>
      </c>
      <c r="D24" s="11">
        <v>87508</v>
      </c>
      <c r="E24" s="11">
        <v>94768</v>
      </c>
      <c r="F24" s="33"/>
    </row>
    <row r="25" spans="2:6" ht="15.75" customHeight="1" x14ac:dyDescent="0.25">
      <c r="B25" s="10" t="s">
        <v>199</v>
      </c>
      <c r="C25" s="11">
        <v>8091311</v>
      </c>
      <c r="D25" s="11">
        <v>1351562</v>
      </c>
      <c r="E25" s="11">
        <v>1391374</v>
      </c>
      <c r="F25" s="33"/>
    </row>
    <row r="26" spans="2:6" ht="15.75" customHeight="1" x14ac:dyDescent="0.25">
      <c r="B26" s="10" t="s">
        <v>200</v>
      </c>
      <c r="C26" s="11">
        <v>619547</v>
      </c>
      <c r="D26" s="11">
        <v>252181</v>
      </c>
      <c r="E26" s="11">
        <v>253506</v>
      </c>
      <c r="F26" s="33"/>
    </row>
    <row r="27" spans="2:6" ht="15.75" customHeight="1" x14ac:dyDescent="0.25">
      <c r="B27" s="10" t="s">
        <v>201</v>
      </c>
      <c r="C27" s="51">
        <v>778600</v>
      </c>
      <c r="D27" s="51">
        <v>516617</v>
      </c>
      <c r="E27" s="51">
        <v>499341</v>
      </c>
      <c r="F27" s="33"/>
    </row>
    <row r="28" spans="2:6" ht="15.75" customHeight="1" x14ac:dyDescent="0.25">
      <c r="B28" s="10" t="s">
        <v>202</v>
      </c>
      <c r="C28" s="104">
        <v>28516831</v>
      </c>
      <c r="D28" s="104">
        <v>13749766</v>
      </c>
      <c r="E28" s="104">
        <v>14290585</v>
      </c>
      <c r="F28" s="33"/>
    </row>
    <row r="29" spans="2:6" ht="15" customHeight="1" x14ac:dyDescent="0.25">
      <c r="B29" s="36"/>
      <c r="C29" s="109"/>
      <c r="D29" s="109"/>
      <c r="E29" s="109"/>
      <c r="F29" s="33"/>
    </row>
    <row r="30" spans="2:6" ht="15.75" customHeight="1" x14ac:dyDescent="0.3">
      <c r="B30" s="36"/>
      <c r="C30" s="112">
        <v>55954240</v>
      </c>
      <c r="D30" s="112">
        <v>39056273</v>
      </c>
      <c r="E30" s="112">
        <v>38898335</v>
      </c>
      <c r="F30" s="33"/>
    </row>
    <row r="31" spans="2:6" ht="15" customHeight="1" x14ac:dyDescent="0.25">
      <c r="B31" s="36"/>
      <c r="C31" s="103"/>
      <c r="D31" s="103"/>
      <c r="E31" s="103"/>
      <c r="F31" s="33"/>
    </row>
    <row r="32" spans="2:6" ht="15.75" customHeight="1" x14ac:dyDescent="0.3">
      <c r="B32" s="13" t="s">
        <v>203</v>
      </c>
      <c r="C32" s="19"/>
      <c r="D32" s="19"/>
      <c r="E32" s="19"/>
      <c r="F32" s="33"/>
    </row>
    <row r="33" spans="2:6" ht="15.75" customHeight="1" x14ac:dyDescent="0.25">
      <c r="B33" s="10" t="s">
        <v>204</v>
      </c>
      <c r="C33" s="11">
        <v>11321189</v>
      </c>
      <c r="D33" s="11">
        <v>5059034</v>
      </c>
      <c r="E33" s="11">
        <v>4858504</v>
      </c>
      <c r="F33" s="33"/>
    </row>
    <row r="34" spans="2:6" ht="15.75" customHeight="1" x14ac:dyDescent="0.25">
      <c r="B34" s="10" t="s">
        <v>205</v>
      </c>
      <c r="C34" s="11">
        <v>239045</v>
      </c>
      <c r="D34" s="11">
        <v>196246</v>
      </c>
      <c r="E34" s="11">
        <v>184835</v>
      </c>
      <c r="F34" s="33"/>
    </row>
    <row r="35" spans="2:6" ht="15.75" customHeight="1" x14ac:dyDescent="0.25">
      <c r="B35" s="10" t="s">
        <v>206</v>
      </c>
      <c r="C35" s="11">
        <v>24470524</v>
      </c>
      <c r="D35" s="11">
        <v>15172085</v>
      </c>
      <c r="E35" s="11">
        <v>14900375</v>
      </c>
      <c r="F35" s="33"/>
    </row>
    <row r="36" spans="2:6" ht="15.75" customHeight="1" x14ac:dyDescent="0.25">
      <c r="B36" s="10" t="s">
        <v>207</v>
      </c>
      <c r="C36" s="11">
        <v>9232594</v>
      </c>
      <c r="D36" s="11">
        <v>1815685</v>
      </c>
      <c r="E36" s="11">
        <v>1839849</v>
      </c>
      <c r="F36" s="33"/>
    </row>
    <row r="37" spans="2:6" ht="15.75" customHeight="1" x14ac:dyDescent="0.25">
      <c r="B37" s="10" t="s">
        <v>208</v>
      </c>
      <c r="C37" s="11">
        <v>15802</v>
      </c>
      <c r="D37" s="11">
        <v>16002</v>
      </c>
      <c r="E37" s="11">
        <v>15811</v>
      </c>
      <c r="F37" s="33"/>
    </row>
    <row r="38" spans="2:6" ht="15.75" customHeight="1" x14ac:dyDescent="0.25">
      <c r="B38" s="10" t="s">
        <v>209</v>
      </c>
      <c r="C38" s="11">
        <v>15444397</v>
      </c>
      <c r="D38" s="11">
        <v>20817782</v>
      </c>
      <c r="E38" s="11">
        <v>20478435</v>
      </c>
      <c r="F38" s="33"/>
    </row>
    <row r="39" spans="2:6" ht="15.75" customHeight="1" x14ac:dyDescent="0.25">
      <c r="B39" s="113" t="s">
        <v>210</v>
      </c>
      <c r="C39" s="11">
        <v>25514</v>
      </c>
      <c r="D39" s="11">
        <v>24074</v>
      </c>
      <c r="E39" s="11">
        <v>25860</v>
      </c>
      <c r="F39" s="33"/>
    </row>
    <row r="40" spans="2:6" ht="15.75" customHeight="1" x14ac:dyDescent="0.25">
      <c r="B40" s="10" t="s">
        <v>211</v>
      </c>
      <c r="C40" s="11">
        <v>11309</v>
      </c>
      <c r="D40" s="11">
        <v>6397</v>
      </c>
      <c r="E40" s="11">
        <v>6684</v>
      </c>
      <c r="F40" s="33"/>
    </row>
    <row r="41" spans="2:6" ht="15.75" hidden="1" customHeight="1" x14ac:dyDescent="0.25">
      <c r="B41" s="10" t="s">
        <v>212</v>
      </c>
      <c r="C41" s="19"/>
      <c r="D41" s="19"/>
      <c r="E41" s="19"/>
      <c r="F41" s="33"/>
    </row>
    <row r="42" spans="2:6" ht="15.75" customHeight="1" x14ac:dyDescent="0.25">
      <c r="B42" s="10" t="s">
        <v>213</v>
      </c>
      <c r="C42" s="11">
        <v>28068</v>
      </c>
      <c r="D42" s="11">
        <v>2311</v>
      </c>
      <c r="E42" s="11">
        <v>2311</v>
      </c>
      <c r="F42" s="33"/>
    </row>
    <row r="43" spans="2:6" ht="15.75" customHeight="1" x14ac:dyDescent="0.25">
      <c r="B43" s="10" t="s">
        <v>214</v>
      </c>
      <c r="C43" s="11">
        <v>928965</v>
      </c>
      <c r="D43" s="11">
        <v>1076884</v>
      </c>
      <c r="E43" s="11">
        <v>1007344</v>
      </c>
      <c r="F43" s="33"/>
    </row>
    <row r="44" spans="2:6" ht="15.75" customHeight="1" x14ac:dyDescent="0.25">
      <c r="B44" s="10" t="s">
        <v>215</v>
      </c>
      <c r="C44" s="51">
        <v>191989</v>
      </c>
      <c r="D44" s="51">
        <v>132532</v>
      </c>
      <c r="E44" s="51">
        <v>131412</v>
      </c>
      <c r="F44" s="33"/>
    </row>
    <row r="45" spans="2:6" ht="15.75" customHeight="1" x14ac:dyDescent="0.25">
      <c r="B45" s="10" t="s">
        <v>216</v>
      </c>
      <c r="C45" s="104">
        <v>61909396</v>
      </c>
      <c r="D45" s="104">
        <v>44319032</v>
      </c>
      <c r="E45" s="104">
        <v>43451420</v>
      </c>
      <c r="F45" s="33"/>
    </row>
    <row r="46" spans="2:6" ht="15" customHeight="1" x14ac:dyDescent="0.25">
      <c r="B46" s="36"/>
      <c r="C46" s="7"/>
      <c r="D46" s="7"/>
      <c r="E46" s="7"/>
      <c r="F46" s="33"/>
    </row>
    <row r="47" spans="2:6" ht="15.75" customHeight="1" x14ac:dyDescent="0.3">
      <c r="B47" s="13" t="s">
        <v>217</v>
      </c>
      <c r="C47" s="19"/>
      <c r="D47" s="19"/>
      <c r="E47" s="19"/>
      <c r="F47" s="33"/>
    </row>
    <row r="48" spans="2:6" ht="15.75" customHeight="1" x14ac:dyDescent="0.25">
      <c r="B48" s="18" t="s">
        <v>218</v>
      </c>
      <c r="C48" s="11">
        <v>125917</v>
      </c>
      <c r="D48" s="11">
        <v>65780</v>
      </c>
      <c r="E48" s="11">
        <v>74520</v>
      </c>
      <c r="F48" s="33"/>
    </row>
    <row r="49" spans="2:6" ht="15.75" customHeight="1" x14ac:dyDescent="0.25">
      <c r="B49" s="18" t="s">
        <v>219</v>
      </c>
      <c r="C49" s="11">
        <v>5253831</v>
      </c>
      <c r="D49" s="11">
        <v>3938185</v>
      </c>
      <c r="E49" s="11">
        <v>4087096</v>
      </c>
      <c r="F49" s="33"/>
    </row>
    <row r="50" spans="2:6" ht="15.75" hidden="1" customHeight="1" x14ac:dyDescent="0.25">
      <c r="B50" s="18" t="s">
        <v>220</v>
      </c>
      <c r="C50" s="19"/>
      <c r="D50" s="19"/>
      <c r="E50" s="19"/>
      <c r="F50" s="33"/>
    </row>
    <row r="51" spans="2:6" ht="15.75" customHeight="1" x14ac:dyDescent="0.25">
      <c r="B51" s="18" t="s">
        <v>221</v>
      </c>
      <c r="C51" s="11">
        <v>84765</v>
      </c>
      <c r="D51" s="11">
        <v>8469</v>
      </c>
      <c r="E51" s="11">
        <v>6657</v>
      </c>
      <c r="F51" s="33"/>
    </row>
    <row r="52" spans="2:6" ht="15.75" customHeight="1" x14ac:dyDescent="0.25">
      <c r="B52" s="18" t="s">
        <v>222</v>
      </c>
      <c r="C52" s="11">
        <v>48</v>
      </c>
      <c r="D52" s="11">
        <v>49</v>
      </c>
      <c r="E52" s="11">
        <v>65</v>
      </c>
      <c r="F52" s="33"/>
    </row>
    <row r="53" spans="2:6" ht="15.75" customHeight="1" x14ac:dyDescent="0.25">
      <c r="B53" s="18" t="s">
        <v>223</v>
      </c>
      <c r="C53" s="11">
        <v>81291</v>
      </c>
      <c r="D53" s="11">
        <v>84295</v>
      </c>
      <c r="E53" s="11">
        <v>84219</v>
      </c>
      <c r="F53" s="33"/>
    </row>
    <row r="54" spans="2:6" ht="15.75" customHeight="1" x14ac:dyDescent="0.25">
      <c r="B54" s="18" t="s">
        <v>224</v>
      </c>
      <c r="C54" s="11">
        <v>4953510</v>
      </c>
      <c r="D54" s="11">
        <v>4866064</v>
      </c>
      <c r="E54" s="11">
        <v>3676121</v>
      </c>
      <c r="F54" s="33"/>
    </row>
    <row r="55" spans="2:6" ht="15.75" hidden="1" customHeight="1" x14ac:dyDescent="0.25">
      <c r="B55" s="18" t="s">
        <v>225</v>
      </c>
      <c r="C55" s="55"/>
      <c r="D55" s="55"/>
      <c r="E55" s="55"/>
      <c r="F55" s="33"/>
    </row>
    <row r="56" spans="2:6" ht="15.75" customHeight="1" x14ac:dyDescent="0.25">
      <c r="B56" s="10" t="s">
        <v>226</v>
      </c>
      <c r="C56" s="104">
        <v>10499362</v>
      </c>
      <c r="D56" s="104">
        <v>8962842</v>
      </c>
      <c r="E56" s="104">
        <v>7928678</v>
      </c>
      <c r="F56" s="33"/>
    </row>
    <row r="57" spans="2:6" ht="15" customHeight="1" x14ac:dyDescent="0.25">
      <c r="B57" s="36"/>
      <c r="C57" s="7"/>
      <c r="D57" s="7"/>
      <c r="E57" s="7"/>
      <c r="F57" s="33"/>
    </row>
    <row r="58" spans="2:6" ht="15.75" customHeight="1" x14ac:dyDescent="0.3">
      <c r="B58" s="13" t="s">
        <v>227</v>
      </c>
      <c r="C58" s="19"/>
      <c r="D58" s="19"/>
      <c r="E58" s="19"/>
      <c r="F58" s="33"/>
    </row>
    <row r="59" spans="2:6" ht="15.75" customHeight="1" x14ac:dyDescent="0.25">
      <c r="B59" s="10" t="s">
        <v>197</v>
      </c>
      <c r="C59" s="11">
        <v>8659645</v>
      </c>
      <c r="D59" s="11">
        <v>5915516</v>
      </c>
      <c r="E59" s="11">
        <v>6007532</v>
      </c>
      <c r="F59" s="33"/>
    </row>
    <row r="60" spans="2:6" ht="15.75" hidden="1" customHeight="1" x14ac:dyDescent="0.25">
      <c r="B60" s="18" t="s">
        <v>228</v>
      </c>
      <c r="C60" s="19"/>
      <c r="D60" s="19"/>
      <c r="E60" s="19"/>
      <c r="F60" s="33"/>
    </row>
    <row r="61" spans="2:6" ht="15.75" hidden="1" customHeight="1" x14ac:dyDescent="0.25">
      <c r="B61" s="18" t="s">
        <v>229</v>
      </c>
      <c r="C61" s="19"/>
      <c r="D61" s="19"/>
      <c r="E61" s="19"/>
      <c r="F61" s="33"/>
    </row>
    <row r="62" spans="2:6" ht="15.75" hidden="1" customHeight="1" x14ac:dyDescent="0.25">
      <c r="B62" s="114" t="s">
        <v>230</v>
      </c>
      <c r="C62" s="19"/>
      <c r="D62" s="19"/>
      <c r="E62" s="19"/>
      <c r="F62" s="33"/>
    </row>
    <row r="63" spans="2:6" ht="15.75" customHeight="1" x14ac:dyDescent="0.25">
      <c r="B63" s="10" t="s">
        <v>196</v>
      </c>
      <c r="C63" s="11">
        <v>37849</v>
      </c>
      <c r="D63" s="11">
        <v>0</v>
      </c>
      <c r="E63" s="11">
        <v>0</v>
      </c>
      <c r="F63" s="33"/>
    </row>
    <row r="64" spans="2:6" ht="15.75" customHeight="1" x14ac:dyDescent="0.25">
      <c r="B64" s="10" t="s">
        <v>195</v>
      </c>
      <c r="C64" s="11">
        <v>5380</v>
      </c>
      <c r="D64" s="11">
        <v>8398</v>
      </c>
      <c r="E64" s="11">
        <v>8323</v>
      </c>
      <c r="F64" s="33"/>
    </row>
    <row r="65" spans="2:6" ht="15.75" customHeight="1" x14ac:dyDescent="0.25">
      <c r="B65" s="10" t="s">
        <v>231</v>
      </c>
      <c r="C65" s="11">
        <v>0</v>
      </c>
      <c r="D65" s="11">
        <v>75184</v>
      </c>
      <c r="E65" s="11">
        <v>100468</v>
      </c>
      <c r="F65" s="33"/>
    </row>
    <row r="66" spans="2:6" ht="15.75" customHeight="1" x14ac:dyDescent="0.25">
      <c r="B66" s="10" t="s">
        <v>199</v>
      </c>
      <c r="C66" s="11">
        <v>2122233</v>
      </c>
      <c r="D66" s="11">
        <v>327369</v>
      </c>
      <c r="E66" s="11">
        <v>326012</v>
      </c>
      <c r="F66" s="33"/>
    </row>
    <row r="67" spans="2:6" ht="15.75" customHeight="1" x14ac:dyDescent="0.25">
      <c r="B67" s="10" t="s">
        <v>193</v>
      </c>
      <c r="C67" s="11">
        <v>5077276</v>
      </c>
      <c r="D67" s="11">
        <v>7223997</v>
      </c>
      <c r="E67" s="11">
        <v>4847375</v>
      </c>
      <c r="F67" s="33"/>
    </row>
    <row r="68" spans="2:6" ht="15.75" customHeight="1" x14ac:dyDescent="0.25">
      <c r="B68" s="10" t="s">
        <v>213</v>
      </c>
      <c r="C68" s="11">
        <v>5871</v>
      </c>
      <c r="D68" s="11">
        <v>50731</v>
      </c>
      <c r="E68" s="11">
        <v>23514</v>
      </c>
      <c r="F68" s="33"/>
    </row>
    <row r="69" spans="2:6" ht="15.75" customHeight="1" x14ac:dyDescent="0.25">
      <c r="B69" s="10" t="s">
        <v>232</v>
      </c>
      <c r="C69" s="11">
        <v>546264</v>
      </c>
      <c r="D69" s="11">
        <v>624407</v>
      </c>
      <c r="E69" s="11">
        <v>709226</v>
      </c>
      <c r="F69" s="33"/>
    </row>
    <row r="70" spans="2:6" ht="15.75" customHeight="1" x14ac:dyDescent="0.25">
      <c r="B70" s="10" t="s">
        <v>233</v>
      </c>
      <c r="C70" s="11">
        <v>0</v>
      </c>
      <c r="D70" s="11">
        <v>0</v>
      </c>
      <c r="E70" s="51">
        <v>459313</v>
      </c>
      <c r="F70" s="33"/>
    </row>
    <row r="71" spans="2:6" ht="15.75" customHeight="1" x14ac:dyDescent="0.25">
      <c r="B71" s="10" t="s">
        <v>234</v>
      </c>
      <c r="C71" s="104">
        <v>16454518</v>
      </c>
      <c r="D71" s="104">
        <v>14225601</v>
      </c>
      <c r="E71" s="104">
        <v>12481763</v>
      </c>
      <c r="F71" s="33"/>
    </row>
    <row r="72" spans="2:6" ht="15.75" customHeight="1" x14ac:dyDescent="0.25">
      <c r="B72" s="10" t="s">
        <v>235</v>
      </c>
      <c r="C72" s="104">
        <v>-5955156</v>
      </c>
      <c r="D72" s="104">
        <v>-5262759</v>
      </c>
      <c r="E72" s="104">
        <v>-4553085</v>
      </c>
      <c r="F72" s="33"/>
    </row>
    <row r="73" spans="2:6" ht="15.75" customHeight="1" x14ac:dyDescent="0.3">
      <c r="B73" s="10" t="s">
        <v>236</v>
      </c>
      <c r="C73" s="112">
        <v>55954240</v>
      </c>
      <c r="D73" s="112">
        <v>39056273</v>
      </c>
      <c r="E73" s="112">
        <v>38898335</v>
      </c>
      <c r="F73" s="33"/>
    </row>
    <row r="74" spans="2:6" ht="15" customHeight="1" x14ac:dyDescent="0.25">
      <c r="B74" s="36"/>
      <c r="C74" s="103"/>
      <c r="D74" s="103"/>
      <c r="E74" s="103"/>
      <c r="F74" s="33"/>
    </row>
    <row r="75" spans="2:6" ht="15.75" customHeight="1" x14ac:dyDescent="0.25">
      <c r="B75" s="10" t="s">
        <v>237</v>
      </c>
      <c r="C75" s="11">
        <v>230</v>
      </c>
      <c r="D75" s="11">
        <v>234</v>
      </c>
      <c r="E75" s="11">
        <v>226</v>
      </c>
      <c r="F75" s="33"/>
    </row>
  </sheetData>
  <mergeCells count="1">
    <mergeCell ref="C6:E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18"/>
  <sheetViews>
    <sheetView tabSelected="1" workbookViewId="0">
      <pane xSplit="2" topLeftCell="C1" activePane="topRight" state="frozen"/>
      <selection activeCell="I25" sqref="I25"/>
      <selection pane="topRight" activeCell="K10" sqref="K10"/>
    </sheetView>
  </sheetViews>
  <sheetFormatPr defaultColWidth="13.08984375" defaultRowHeight="12.5" x14ac:dyDescent="0.25"/>
  <cols>
    <col min="1" max="1" width="2.81640625" customWidth="1"/>
    <col min="2" max="2" width="71.81640625" customWidth="1"/>
    <col min="3" max="4" width="12.6328125" customWidth="1"/>
    <col min="5" max="5" width="12.90625" customWidth="1"/>
  </cols>
  <sheetData>
    <row r="1" spans="2:6" ht="14.15" customHeight="1" x14ac:dyDescent="0.25">
      <c r="E1" s="2"/>
    </row>
    <row r="2" spans="2:6" ht="69.150000000000006" customHeight="1" x14ac:dyDescent="0.25">
      <c r="B2" s="2"/>
      <c r="E2" s="2"/>
    </row>
    <row r="3" spans="2:6" ht="14.15" customHeight="1" x14ac:dyDescent="0.25">
      <c r="E3" s="2"/>
    </row>
    <row r="4" spans="2:6" ht="14.15" customHeight="1" x14ac:dyDescent="0.3">
      <c r="B4" s="4" t="s">
        <v>123</v>
      </c>
      <c r="C4" s="41"/>
      <c r="D4" s="41"/>
      <c r="E4" s="41"/>
    </row>
    <row r="5" spans="2:6" ht="14.15" customHeight="1" x14ac:dyDescent="0.3">
      <c r="B5" s="4" t="s">
        <v>238</v>
      </c>
      <c r="C5" s="57"/>
      <c r="D5" s="57"/>
      <c r="E5" s="57"/>
    </row>
    <row r="6" spans="2:6" ht="14.15" customHeight="1" x14ac:dyDescent="0.3">
      <c r="B6" s="34"/>
      <c r="C6" s="232">
        <v>2025</v>
      </c>
      <c r="D6" s="233"/>
      <c r="E6" s="238"/>
      <c r="F6" s="33"/>
    </row>
    <row r="7" spans="2:6" ht="14.15" customHeight="1" x14ac:dyDescent="0.3">
      <c r="B7" s="5" t="s">
        <v>126</v>
      </c>
      <c r="C7" s="6" t="s">
        <v>3</v>
      </c>
      <c r="D7" s="6" t="s">
        <v>4</v>
      </c>
      <c r="E7" s="6" t="s">
        <v>5</v>
      </c>
      <c r="F7" s="33"/>
    </row>
    <row r="8" spans="2:6" ht="14.15" customHeight="1" x14ac:dyDescent="0.25">
      <c r="B8" s="36"/>
      <c r="C8" s="7"/>
      <c r="D8" s="7"/>
      <c r="E8" s="7"/>
      <c r="F8" s="33"/>
    </row>
    <row r="9" spans="2:6" ht="14.15" customHeight="1" x14ac:dyDescent="0.25">
      <c r="B9" s="10" t="s">
        <v>239</v>
      </c>
      <c r="C9" s="11">
        <v>5120244</v>
      </c>
      <c r="D9" s="11">
        <v>6769035</v>
      </c>
      <c r="E9" s="11">
        <v>9446520</v>
      </c>
      <c r="F9" s="33"/>
    </row>
    <row r="10" spans="2:6" ht="14.15" customHeight="1" x14ac:dyDescent="0.25">
      <c r="B10" s="10" t="s">
        <v>240</v>
      </c>
      <c r="C10" s="11">
        <v>-2629715</v>
      </c>
      <c r="D10" s="11">
        <v>-3502284</v>
      </c>
      <c r="E10" s="11">
        <v>-4778457</v>
      </c>
      <c r="F10" s="33"/>
    </row>
    <row r="11" spans="2:6" ht="14.15" customHeight="1" x14ac:dyDescent="0.25">
      <c r="B11" s="10" t="s">
        <v>241</v>
      </c>
      <c r="C11" s="11">
        <v>-655176</v>
      </c>
      <c r="D11" s="11">
        <v>-1077933</v>
      </c>
      <c r="E11" s="11">
        <v>-1423203</v>
      </c>
      <c r="F11" s="33"/>
    </row>
    <row r="12" spans="2:6" ht="15" hidden="1" customHeight="1" x14ac:dyDescent="0.25">
      <c r="B12" s="10" t="s">
        <v>242</v>
      </c>
      <c r="C12" s="19"/>
      <c r="D12" s="19"/>
      <c r="E12" s="19"/>
      <c r="F12" s="33"/>
    </row>
    <row r="13" spans="2:6" ht="14.15" customHeight="1" x14ac:dyDescent="0.25">
      <c r="B13" s="10" t="s">
        <v>243</v>
      </c>
      <c r="C13" s="11">
        <v>-284532</v>
      </c>
      <c r="D13" s="11">
        <v>-447985</v>
      </c>
      <c r="E13" s="11">
        <v>-536963</v>
      </c>
      <c r="F13" s="33"/>
    </row>
    <row r="14" spans="2:6" ht="14.15" customHeight="1" x14ac:dyDescent="0.25">
      <c r="B14" s="36"/>
      <c r="C14" s="55"/>
      <c r="D14" s="55"/>
      <c r="E14" s="55"/>
      <c r="F14" s="33"/>
    </row>
    <row r="15" spans="2:6" ht="14.15" customHeight="1" x14ac:dyDescent="0.3">
      <c r="B15" s="13" t="s">
        <v>244</v>
      </c>
      <c r="C15" s="116">
        <v>1550821</v>
      </c>
      <c r="D15" s="116">
        <v>1740833</v>
      </c>
      <c r="E15" s="116">
        <v>2707897</v>
      </c>
      <c r="F15" s="33"/>
    </row>
    <row r="16" spans="2:6" ht="14.15" customHeight="1" x14ac:dyDescent="0.25">
      <c r="B16" s="36"/>
      <c r="C16" s="7"/>
      <c r="D16" s="7"/>
      <c r="E16" s="7"/>
      <c r="F16" s="33"/>
    </row>
    <row r="17" spans="2:6" ht="14.15" customHeight="1" x14ac:dyDescent="0.25">
      <c r="B17" s="10" t="s">
        <v>245</v>
      </c>
      <c r="C17" s="11">
        <v>5856</v>
      </c>
      <c r="D17" s="11">
        <v>8235</v>
      </c>
      <c r="E17" s="11">
        <v>8325</v>
      </c>
      <c r="F17" s="33"/>
    </row>
    <row r="18" spans="2:6" ht="15" hidden="1" customHeight="1" x14ac:dyDescent="0.25">
      <c r="B18" s="10" t="s">
        <v>246</v>
      </c>
      <c r="C18" s="19"/>
      <c r="D18" s="19"/>
      <c r="E18" s="19"/>
      <c r="F18" s="33"/>
    </row>
    <row r="19" spans="2:6" ht="14.15" customHeight="1" x14ac:dyDescent="0.25">
      <c r="B19" s="10" t="s">
        <v>247</v>
      </c>
      <c r="C19" s="11">
        <v>-866011</v>
      </c>
      <c r="D19" s="11">
        <v>-1265958</v>
      </c>
      <c r="E19" s="11">
        <v>-1688397</v>
      </c>
      <c r="F19" s="33"/>
    </row>
    <row r="20" spans="2:6" ht="15" hidden="1" customHeight="1" x14ac:dyDescent="0.25">
      <c r="B20" s="10" t="s">
        <v>248</v>
      </c>
      <c r="C20" s="19"/>
      <c r="D20" s="19"/>
      <c r="E20" s="19"/>
      <c r="F20" s="33"/>
    </row>
    <row r="21" spans="2:6" ht="14.15" customHeight="1" x14ac:dyDescent="0.25">
      <c r="B21" s="10" t="s">
        <v>249</v>
      </c>
      <c r="C21" s="11">
        <v>-195498</v>
      </c>
      <c r="D21" s="11">
        <v>-327168</v>
      </c>
      <c r="E21" s="11">
        <v>-391625</v>
      </c>
      <c r="F21" s="33"/>
    </row>
    <row r="22" spans="2:6" ht="15" hidden="1" customHeight="1" x14ac:dyDescent="0.25">
      <c r="B22" s="10" t="s">
        <v>250</v>
      </c>
      <c r="C22" s="19"/>
      <c r="D22" s="19"/>
      <c r="E22" s="19"/>
      <c r="F22" s="33"/>
    </row>
    <row r="23" spans="2:6" ht="15" hidden="1" customHeight="1" x14ac:dyDescent="0.25">
      <c r="B23" s="10" t="s">
        <v>251</v>
      </c>
      <c r="C23" s="19"/>
      <c r="D23" s="19"/>
      <c r="E23" s="19"/>
      <c r="F23" s="33"/>
    </row>
    <row r="24" spans="2:6" ht="15" hidden="1" customHeight="1" x14ac:dyDescent="0.25">
      <c r="B24" s="10" t="s">
        <v>252</v>
      </c>
      <c r="C24" s="19"/>
      <c r="D24" s="19"/>
      <c r="E24" s="19"/>
      <c r="F24" s="33"/>
    </row>
    <row r="25" spans="2:6" ht="14.15" customHeight="1" x14ac:dyDescent="0.25">
      <c r="B25" s="10" t="s">
        <v>253</v>
      </c>
      <c r="C25" s="11">
        <v>-80421.904999999999</v>
      </c>
      <c r="D25" s="11">
        <v>0</v>
      </c>
      <c r="E25" s="11">
        <v>0</v>
      </c>
      <c r="F25" s="33"/>
    </row>
    <row r="26" spans="2:6" ht="14.15" customHeight="1" x14ac:dyDescent="0.25">
      <c r="B26" s="10" t="s">
        <v>254</v>
      </c>
      <c r="C26" s="11">
        <v>0</v>
      </c>
      <c r="D26" s="11">
        <v>17063</v>
      </c>
      <c r="E26" s="11">
        <v>-182106</v>
      </c>
      <c r="F26" s="33"/>
    </row>
    <row r="27" spans="2:6" ht="15.75" customHeight="1" x14ac:dyDescent="0.25">
      <c r="B27" s="10" t="s">
        <v>255</v>
      </c>
      <c r="C27" s="11">
        <v>-1253.91346</v>
      </c>
      <c r="D27" s="11">
        <v>-1208</v>
      </c>
      <c r="E27" s="11">
        <v>-1202</v>
      </c>
      <c r="F27" s="33"/>
    </row>
    <row r="28" spans="2:6" ht="15.75" hidden="1" customHeight="1" x14ac:dyDescent="0.25">
      <c r="B28" s="10" t="s">
        <v>256</v>
      </c>
      <c r="C28" s="19"/>
      <c r="D28" s="19"/>
      <c r="E28" s="19"/>
      <c r="F28" s="33"/>
    </row>
    <row r="29" spans="2:6" ht="15.75" hidden="1" customHeight="1" x14ac:dyDescent="0.25">
      <c r="B29" s="10" t="s">
        <v>257</v>
      </c>
      <c r="C29" s="19"/>
      <c r="D29" s="19"/>
      <c r="E29" s="19"/>
      <c r="F29" s="33"/>
    </row>
    <row r="30" spans="2:6" ht="15.75" customHeight="1" x14ac:dyDescent="0.25">
      <c r="B30" s="10" t="s">
        <v>258</v>
      </c>
      <c r="C30" s="11">
        <v>165459</v>
      </c>
      <c r="D30" s="11">
        <v>308105</v>
      </c>
      <c r="E30" s="11">
        <v>455617</v>
      </c>
      <c r="F30" s="33"/>
    </row>
    <row r="31" spans="2:6" ht="15" hidden="1" customHeight="1" x14ac:dyDescent="0.25">
      <c r="B31" s="10" t="s">
        <v>259</v>
      </c>
      <c r="C31" s="19"/>
      <c r="D31" s="19"/>
      <c r="E31" s="19"/>
      <c r="F31" s="33"/>
    </row>
    <row r="32" spans="2:6" ht="15" hidden="1" customHeight="1" x14ac:dyDescent="0.25">
      <c r="B32" s="10" t="s">
        <v>260</v>
      </c>
      <c r="C32" s="19"/>
      <c r="D32" s="19"/>
      <c r="E32" s="19"/>
      <c r="F32" s="33"/>
    </row>
    <row r="33" spans="2:6" ht="15" hidden="1" customHeight="1" x14ac:dyDescent="0.25">
      <c r="B33" s="10" t="s">
        <v>261</v>
      </c>
      <c r="C33" s="19"/>
      <c r="D33" s="19"/>
      <c r="E33" s="19"/>
      <c r="F33" s="33"/>
    </row>
    <row r="34" spans="2:6" ht="15" hidden="1" customHeight="1" x14ac:dyDescent="0.25">
      <c r="B34" s="10" t="s">
        <v>262</v>
      </c>
      <c r="C34" s="19"/>
      <c r="D34" s="19"/>
      <c r="E34" s="19"/>
      <c r="F34" s="33"/>
    </row>
    <row r="35" spans="2:6" ht="15" hidden="1" customHeight="1" x14ac:dyDescent="0.25">
      <c r="B35" s="10" t="s">
        <v>263</v>
      </c>
      <c r="C35" s="19"/>
      <c r="D35" s="19"/>
      <c r="E35" s="19"/>
      <c r="F35" s="33"/>
    </row>
    <row r="36" spans="2:6" ht="14.15" customHeight="1" x14ac:dyDescent="0.25">
      <c r="B36" s="10" t="s">
        <v>264</v>
      </c>
      <c r="C36" s="11">
        <v>70038</v>
      </c>
      <c r="D36" s="11">
        <v>130323</v>
      </c>
      <c r="E36" s="11">
        <v>164864</v>
      </c>
      <c r="F36" s="33"/>
    </row>
    <row r="37" spans="2:6" ht="15" hidden="1" customHeight="1" x14ac:dyDescent="0.25">
      <c r="B37" s="10" t="s">
        <v>265</v>
      </c>
      <c r="C37" s="19"/>
      <c r="D37" s="19"/>
      <c r="E37" s="19"/>
      <c r="F37" s="33"/>
    </row>
    <row r="38" spans="2:6" ht="14.15" customHeight="1" x14ac:dyDescent="0.25">
      <c r="B38" s="10" t="s">
        <v>266</v>
      </c>
      <c r="C38" s="11">
        <v>32138</v>
      </c>
      <c r="D38" s="11">
        <v>24306</v>
      </c>
      <c r="E38" s="11">
        <v>41158</v>
      </c>
      <c r="F38" s="33"/>
    </row>
    <row r="39" spans="2:6" ht="14.15" customHeight="1" x14ac:dyDescent="0.25">
      <c r="B39" s="10" t="s">
        <v>267</v>
      </c>
      <c r="C39" s="19"/>
      <c r="D39" s="11">
        <v>1352416</v>
      </c>
      <c r="E39" s="11">
        <v>1351295</v>
      </c>
      <c r="F39" s="33"/>
    </row>
    <row r="40" spans="2:6" ht="15" hidden="1" customHeight="1" x14ac:dyDescent="0.25">
      <c r="B40" s="117" t="s">
        <v>268</v>
      </c>
      <c r="C40" s="19"/>
      <c r="D40" s="19"/>
      <c r="E40" s="19"/>
      <c r="F40" s="33"/>
    </row>
    <row r="41" spans="2:6" ht="15" hidden="1" customHeight="1" x14ac:dyDescent="0.25">
      <c r="B41" s="10" t="s">
        <v>269</v>
      </c>
      <c r="C41" s="19"/>
      <c r="D41" s="19"/>
      <c r="E41" s="19"/>
      <c r="F41" s="33"/>
    </row>
    <row r="42" spans="2:6" ht="15" hidden="1" customHeight="1" x14ac:dyDescent="0.25">
      <c r="B42" s="10" t="s">
        <v>270</v>
      </c>
      <c r="C42" s="19"/>
      <c r="D42" s="19"/>
      <c r="E42" s="19"/>
      <c r="F42" s="33"/>
    </row>
    <row r="43" spans="2:6" ht="15" hidden="1" customHeight="1" x14ac:dyDescent="0.25">
      <c r="B43" s="10" t="s">
        <v>271</v>
      </c>
      <c r="C43" s="19"/>
      <c r="D43" s="19"/>
      <c r="E43" s="19"/>
      <c r="F43" s="33"/>
    </row>
    <row r="44" spans="2:6" ht="15" hidden="1" customHeight="1" x14ac:dyDescent="0.25">
      <c r="B44" s="10" t="s">
        <v>272</v>
      </c>
      <c r="C44" s="19"/>
      <c r="D44" s="19"/>
      <c r="E44" s="19"/>
      <c r="F44" s="33"/>
    </row>
    <row r="45" spans="2:6" ht="15" hidden="1" customHeight="1" x14ac:dyDescent="0.25">
      <c r="B45" s="10" t="s">
        <v>273</v>
      </c>
      <c r="C45" s="19"/>
      <c r="D45" s="19"/>
      <c r="E45" s="19"/>
      <c r="F45" s="33"/>
    </row>
    <row r="46" spans="2:6" ht="14.15" customHeight="1" x14ac:dyDescent="0.25">
      <c r="B46" s="10" t="s">
        <v>274</v>
      </c>
      <c r="C46" s="11">
        <v>-22046</v>
      </c>
      <c r="D46" s="11">
        <v>-44814</v>
      </c>
      <c r="E46" s="11">
        <v>-32759</v>
      </c>
      <c r="F46" s="33"/>
    </row>
    <row r="47" spans="2:6" ht="14.15" customHeight="1" x14ac:dyDescent="0.25">
      <c r="B47" s="10" t="s">
        <v>275</v>
      </c>
      <c r="C47" s="11">
        <v>394</v>
      </c>
      <c r="D47" s="11">
        <v>1188</v>
      </c>
      <c r="E47" s="11">
        <v>1622</v>
      </c>
      <c r="F47" s="33"/>
    </row>
    <row r="48" spans="2:6" ht="15" hidden="1" customHeight="1" x14ac:dyDescent="0.25">
      <c r="B48" s="10" t="s">
        <v>276</v>
      </c>
      <c r="C48" s="19"/>
      <c r="D48" s="19"/>
      <c r="E48" s="19"/>
      <c r="F48" s="33"/>
    </row>
    <row r="49" spans="2:6" ht="15" hidden="1" customHeight="1" x14ac:dyDescent="0.25">
      <c r="B49" s="10" t="s">
        <v>277</v>
      </c>
      <c r="C49" s="19"/>
      <c r="D49" s="19"/>
      <c r="E49" s="19"/>
      <c r="F49" s="33"/>
    </row>
    <row r="50" spans="2:6" ht="15" hidden="1" customHeight="1" x14ac:dyDescent="0.25">
      <c r="B50" s="36"/>
      <c r="C50" s="19"/>
      <c r="D50" s="19"/>
      <c r="E50" s="19"/>
      <c r="F50" s="33"/>
    </row>
    <row r="51" spans="2:6" ht="14.15" customHeight="1" x14ac:dyDescent="0.25">
      <c r="B51" s="36"/>
      <c r="C51" s="55"/>
      <c r="D51" s="55"/>
      <c r="E51" s="55"/>
      <c r="F51" s="33"/>
    </row>
    <row r="52" spans="2:6" ht="14.15" customHeight="1" x14ac:dyDescent="0.3">
      <c r="B52" s="13" t="s">
        <v>278</v>
      </c>
      <c r="C52" s="116">
        <v>-891345.81845999998</v>
      </c>
      <c r="D52" s="116">
        <v>202488</v>
      </c>
      <c r="E52" s="116">
        <v>-273208</v>
      </c>
      <c r="F52" s="33"/>
    </row>
    <row r="53" spans="2:6" ht="14.15" customHeight="1" x14ac:dyDescent="0.25">
      <c r="B53" s="36"/>
      <c r="C53" s="7"/>
      <c r="D53" s="7"/>
      <c r="E53" s="7"/>
      <c r="F53" s="33"/>
    </row>
    <row r="54" spans="2:6" ht="15" hidden="1" customHeight="1" x14ac:dyDescent="0.25">
      <c r="B54" s="10" t="s">
        <v>229</v>
      </c>
      <c r="C54" s="19"/>
      <c r="D54" s="19"/>
      <c r="E54" s="19"/>
      <c r="F54" s="33"/>
    </row>
    <row r="55" spans="2:6" ht="15" hidden="1" customHeight="1" x14ac:dyDescent="0.25">
      <c r="B55" s="18" t="s">
        <v>230</v>
      </c>
      <c r="C55" s="19"/>
      <c r="D55" s="19"/>
      <c r="E55" s="19"/>
      <c r="F55" s="33"/>
    </row>
    <row r="56" spans="2:6" ht="15" hidden="1" customHeight="1" x14ac:dyDescent="0.25">
      <c r="B56" s="10" t="s">
        <v>279</v>
      </c>
      <c r="C56" s="19"/>
      <c r="D56" s="19"/>
      <c r="E56" s="19"/>
      <c r="F56" s="33"/>
    </row>
    <row r="57" spans="2:6" ht="15" hidden="1" customHeight="1" x14ac:dyDescent="0.25">
      <c r="B57" s="10" t="s">
        <v>280</v>
      </c>
      <c r="C57" s="19"/>
      <c r="D57" s="19"/>
      <c r="E57" s="19"/>
      <c r="F57" s="33"/>
    </row>
    <row r="58" spans="2:6" ht="14.15" customHeight="1" x14ac:dyDescent="0.25">
      <c r="B58" s="10" t="s">
        <v>281</v>
      </c>
      <c r="C58" s="11">
        <v>1394831</v>
      </c>
      <c r="D58" s="11">
        <v>2765658</v>
      </c>
      <c r="E58" s="11">
        <v>4397110</v>
      </c>
      <c r="F58" s="33"/>
    </row>
    <row r="59" spans="2:6" ht="14.15" customHeight="1" x14ac:dyDescent="0.25">
      <c r="B59" s="10" t="s">
        <v>282</v>
      </c>
      <c r="C59" s="11">
        <v>-1299977</v>
      </c>
      <c r="D59" s="11">
        <v>-3240353</v>
      </c>
      <c r="E59" s="11">
        <v>-6179895</v>
      </c>
      <c r="F59" s="33"/>
    </row>
    <row r="60" spans="2:6" ht="15" hidden="1" customHeight="1" x14ac:dyDescent="0.25">
      <c r="B60" s="10" t="s">
        <v>283</v>
      </c>
      <c r="C60" s="19"/>
      <c r="D60" s="19"/>
      <c r="E60" s="19"/>
      <c r="F60" s="33"/>
    </row>
    <row r="61" spans="2:6" ht="15" hidden="1" customHeight="1" x14ac:dyDescent="0.25">
      <c r="B61" s="10" t="s">
        <v>284</v>
      </c>
      <c r="C61" s="19"/>
      <c r="D61" s="19"/>
      <c r="E61" s="19"/>
      <c r="F61" s="33"/>
    </row>
    <row r="62" spans="2:6" ht="15" customHeight="1" x14ac:dyDescent="0.25">
      <c r="B62" s="10" t="s">
        <v>285</v>
      </c>
      <c r="C62" s="19"/>
      <c r="D62" s="19"/>
      <c r="E62" s="11">
        <v>-100000</v>
      </c>
      <c r="F62" s="33"/>
    </row>
    <row r="63" spans="2:6" ht="15" hidden="1" customHeight="1" x14ac:dyDescent="0.25">
      <c r="B63" s="10" t="s">
        <v>286</v>
      </c>
      <c r="C63" s="19"/>
      <c r="D63" s="19"/>
      <c r="E63" s="19"/>
      <c r="F63" s="33"/>
    </row>
    <row r="64" spans="2:6" ht="15" hidden="1" customHeight="1" x14ac:dyDescent="0.25">
      <c r="B64" s="10" t="s">
        <v>287</v>
      </c>
      <c r="C64" s="19"/>
      <c r="D64" s="19"/>
      <c r="E64" s="19"/>
      <c r="F64" s="33"/>
    </row>
    <row r="65" spans="2:6" ht="15" hidden="1" customHeight="1" x14ac:dyDescent="0.25">
      <c r="B65" s="10" t="s">
        <v>288</v>
      </c>
      <c r="C65" s="19"/>
      <c r="D65" s="19"/>
      <c r="E65" s="19"/>
      <c r="F65" s="33"/>
    </row>
    <row r="66" spans="2:6" ht="14.15" customHeight="1" x14ac:dyDescent="0.25">
      <c r="B66" s="10" t="s">
        <v>289</v>
      </c>
      <c r="C66" s="11">
        <v>-610461</v>
      </c>
      <c r="D66" s="11">
        <v>-526426</v>
      </c>
      <c r="E66" s="11">
        <v>-647635</v>
      </c>
      <c r="F66" s="33"/>
    </row>
    <row r="67" spans="2:6" ht="15" hidden="1" customHeight="1" x14ac:dyDescent="0.25">
      <c r="B67" s="10" t="s">
        <v>290</v>
      </c>
      <c r="C67" s="19"/>
      <c r="D67" s="19"/>
      <c r="E67" s="19"/>
      <c r="F67" s="33"/>
    </row>
    <row r="68" spans="2:6" ht="15" hidden="1" customHeight="1" x14ac:dyDescent="0.25">
      <c r="B68" s="10" t="s">
        <v>291</v>
      </c>
      <c r="C68" s="19"/>
      <c r="D68" s="19"/>
      <c r="E68" s="19"/>
      <c r="F68" s="33"/>
    </row>
    <row r="69" spans="2:6" ht="15" hidden="1" customHeight="1" x14ac:dyDescent="0.25">
      <c r="B69" s="10" t="s">
        <v>292</v>
      </c>
      <c r="C69" s="19"/>
      <c r="D69" s="19"/>
      <c r="E69" s="19"/>
      <c r="F69" s="33"/>
    </row>
    <row r="70" spans="2:6" ht="15" hidden="1" customHeight="1" x14ac:dyDescent="0.25">
      <c r="B70" s="10" t="s">
        <v>293</v>
      </c>
      <c r="C70" s="19"/>
      <c r="D70" s="19"/>
      <c r="E70" s="19"/>
      <c r="F70" s="33"/>
    </row>
    <row r="71" spans="2:6" ht="14.15" customHeight="1" x14ac:dyDescent="0.25">
      <c r="B71" s="10" t="s">
        <v>294</v>
      </c>
      <c r="C71" s="11">
        <v>30000</v>
      </c>
      <c r="D71" s="11">
        <v>30000</v>
      </c>
      <c r="E71" s="11">
        <v>30000</v>
      </c>
      <c r="F71" s="33"/>
    </row>
    <row r="72" spans="2:6" ht="14.15" customHeight="1" x14ac:dyDescent="0.25">
      <c r="B72" s="10" t="s">
        <v>295</v>
      </c>
      <c r="C72" s="11">
        <v>-7240</v>
      </c>
      <c r="D72" s="11">
        <v>-269922</v>
      </c>
      <c r="E72" s="11">
        <v>-342620</v>
      </c>
      <c r="F72" s="33"/>
    </row>
    <row r="73" spans="2:6" ht="14.15" customHeight="1" x14ac:dyDescent="0.25">
      <c r="B73" s="10" t="s">
        <v>296</v>
      </c>
      <c r="C73" s="19"/>
      <c r="D73" s="11">
        <v>-459274</v>
      </c>
      <c r="E73" s="11">
        <v>-459274</v>
      </c>
      <c r="F73" s="33"/>
    </row>
    <row r="74" spans="2:6" ht="15" hidden="1" customHeight="1" x14ac:dyDescent="0.25">
      <c r="B74" s="10" t="s">
        <v>297</v>
      </c>
      <c r="C74" s="120"/>
      <c r="D74" s="19"/>
      <c r="E74" s="19"/>
      <c r="F74" s="33"/>
    </row>
    <row r="75" spans="2:6" ht="15" hidden="1" customHeight="1" x14ac:dyDescent="0.25">
      <c r="B75" s="10" t="s">
        <v>251</v>
      </c>
      <c r="C75" s="19"/>
      <c r="D75" s="19"/>
      <c r="E75" s="19"/>
      <c r="F75" s="33"/>
    </row>
    <row r="76" spans="2:6" ht="15" hidden="1" customHeight="1" x14ac:dyDescent="0.25">
      <c r="B76" s="10" t="s">
        <v>298</v>
      </c>
      <c r="C76" s="19"/>
      <c r="D76" s="19"/>
      <c r="E76" s="19"/>
      <c r="F76" s="33"/>
    </row>
    <row r="77" spans="2:6" ht="15" hidden="1" customHeight="1" x14ac:dyDescent="0.25">
      <c r="B77" s="10" t="s">
        <v>299</v>
      </c>
      <c r="C77" s="19"/>
      <c r="D77" s="19"/>
      <c r="E77" s="19"/>
      <c r="F77" s="33"/>
    </row>
    <row r="78" spans="2:6" ht="15" hidden="1" customHeight="1" x14ac:dyDescent="0.25">
      <c r="B78" s="10" t="s">
        <v>300</v>
      </c>
      <c r="C78" s="19"/>
      <c r="D78" s="19"/>
      <c r="E78" s="19"/>
      <c r="F78" s="33"/>
    </row>
    <row r="79" spans="2:6" ht="14.15" customHeight="1" x14ac:dyDescent="0.25">
      <c r="B79" s="10" t="s">
        <v>301</v>
      </c>
      <c r="C79" s="19"/>
      <c r="D79" s="11">
        <v>-123</v>
      </c>
      <c r="E79" s="11">
        <v>-122</v>
      </c>
      <c r="F79" s="33"/>
    </row>
    <row r="80" spans="2:6" ht="15" hidden="1" customHeight="1" x14ac:dyDescent="0.25">
      <c r="B80" s="10" t="s">
        <v>302</v>
      </c>
      <c r="C80" s="19"/>
      <c r="D80" s="19"/>
      <c r="E80" s="19"/>
      <c r="F80" s="33"/>
    </row>
    <row r="81" spans="2:6" ht="14.15" customHeight="1" x14ac:dyDescent="0.25">
      <c r="B81" s="36"/>
      <c r="C81" s="55"/>
      <c r="D81" s="55"/>
      <c r="E81" s="55"/>
      <c r="F81" s="33"/>
    </row>
    <row r="82" spans="2:6" ht="14.15" customHeight="1" x14ac:dyDescent="0.3">
      <c r="B82" s="13" t="s">
        <v>303</v>
      </c>
      <c r="C82" s="116">
        <v>-492847</v>
      </c>
      <c r="D82" s="116">
        <v>-1700440</v>
      </c>
      <c r="E82" s="116">
        <v>-3302436</v>
      </c>
      <c r="F82" s="33"/>
    </row>
    <row r="83" spans="2:6" ht="14.15" customHeight="1" x14ac:dyDescent="0.25">
      <c r="B83" s="36"/>
      <c r="C83" s="7"/>
      <c r="D83" s="7"/>
      <c r="E83" s="7"/>
      <c r="F83" s="33"/>
    </row>
    <row r="84" spans="2:6" ht="14.15" customHeight="1" x14ac:dyDescent="0.25">
      <c r="B84" s="10" t="s">
        <v>304</v>
      </c>
      <c r="C84" s="11">
        <v>166628.18153999999</v>
      </c>
      <c r="D84" s="11">
        <v>242881</v>
      </c>
      <c r="E84" s="11">
        <v>-867747</v>
      </c>
      <c r="F84" s="33"/>
    </row>
    <row r="85" spans="2:6" ht="14.15" customHeight="1" x14ac:dyDescent="0.25">
      <c r="B85" s="10" t="s">
        <v>305</v>
      </c>
      <c r="C85" s="19"/>
      <c r="D85" s="19"/>
      <c r="E85" s="19"/>
      <c r="F85" s="33"/>
    </row>
    <row r="86" spans="2:6" ht="14.15" customHeight="1" x14ac:dyDescent="0.25">
      <c r="B86" s="10" t="s">
        <v>306</v>
      </c>
      <c r="C86" s="19"/>
      <c r="D86" s="19"/>
      <c r="E86" s="19"/>
      <c r="F86" s="33"/>
    </row>
    <row r="87" spans="2:6" ht="14.15" customHeight="1" x14ac:dyDescent="0.25">
      <c r="B87" s="10" t="s">
        <v>307</v>
      </c>
      <c r="C87" s="11">
        <v>-6920</v>
      </c>
      <c r="D87" s="11">
        <v>-15243</v>
      </c>
      <c r="E87" s="11">
        <v>-3372</v>
      </c>
      <c r="F87" s="33"/>
    </row>
    <row r="88" spans="2:6" ht="14.15" customHeight="1" x14ac:dyDescent="0.25">
      <c r="B88" s="10" t="s">
        <v>308</v>
      </c>
      <c r="C88" s="19"/>
      <c r="D88" s="19"/>
      <c r="E88" s="19"/>
      <c r="F88" s="33"/>
    </row>
    <row r="89" spans="2:6" ht="14.15" customHeight="1" x14ac:dyDescent="0.25">
      <c r="B89" s="10" t="s">
        <v>307</v>
      </c>
      <c r="C89" s="11">
        <v>-55597</v>
      </c>
      <c r="D89" s="11">
        <v>-157388</v>
      </c>
      <c r="E89" s="11">
        <v>-259274</v>
      </c>
      <c r="F89" s="33"/>
    </row>
    <row r="90" spans="2:6" ht="15" hidden="1" customHeight="1" x14ac:dyDescent="0.25">
      <c r="B90" s="10" t="s">
        <v>309</v>
      </c>
      <c r="C90" s="19"/>
      <c r="D90" s="19"/>
      <c r="E90" s="19"/>
      <c r="F90" s="33"/>
    </row>
    <row r="91" spans="2:6" ht="15" hidden="1" customHeight="1" x14ac:dyDescent="0.25">
      <c r="B91" s="10" t="s">
        <v>310</v>
      </c>
      <c r="C91" s="19"/>
      <c r="D91" s="19"/>
      <c r="E91" s="19"/>
      <c r="F91" s="33"/>
    </row>
    <row r="92" spans="2:6" ht="14.15" customHeight="1" x14ac:dyDescent="0.25">
      <c r="B92" s="10" t="s">
        <v>311</v>
      </c>
      <c r="C92" s="19"/>
      <c r="D92" s="19"/>
      <c r="E92" s="19"/>
      <c r="F92" s="33"/>
    </row>
    <row r="93" spans="2:6" ht="14.15" customHeight="1" x14ac:dyDescent="0.25">
      <c r="B93" s="10" t="s">
        <v>312</v>
      </c>
      <c r="C93" s="51">
        <v>3541669</v>
      </c>
      <c r="D93" s="51">
        <v>3541669</v>
      </c>
      <c r="E93" s="51">
        <v>3541669</v>
      </c>
      <c r="F93" s="33"/>
    </row>
    <row r="94" spans="2:6" ht="14.15" customHeight="1" x14ac:dyDescent="0.3">
      <c r="B94" s="13" t="s">
        <v>313</v>
      </c>
      <c r="C94" s="7"/>
      <c r="D94" s="7"/>
      <c r="E94" s="7"/>
      <c r="F94" s="33"/>
    </row>
    <row r="95" spans="2:6" ht="14.15" customHeight="1" x14ac:dyDescent="0.3">
      <c r="B95" s="13" t="s">
        <v>312</v>
      </c>
      <c r="C95" s="118">
        <v>3645780.1815399998</v>
      </c>
      <c r="D95" s="118">
        <v>3611919</v>
      </c>
      <c r="E95" s="118">
        <v>2411276</v>
      </c>
      <c r="F95" s="33"/>
    </row>
    <row r="96" spans="2:6" ht="14.15" customHeight="1" x14ac:dyDescent="0.3">
      <c r="B96" s="34"/>
      <c r="C96" s="119"/>
      <c r="D96" s="119"/>
      <c r="E96" s="119"/>
      <c r="F96" s="33"/>
    </row>
    <row r="97" spans="2:6" ht="14.15" customHeight="1" x14ac:dyDescent="0.25">
      <c r="B97" s="36"/>
      <c r="C97" s="19"/>
      <c r="D97" s="19"/>
      <c r="E97" s="19"/>
      <c r="F97" s="33"/>
    </row>
    <row r="98" spans="2:6" ht="14.15" customHeight="1" x14ac:dyDescent="0.25">
      <c r="B98" s="10" t="s">
        <v>314</v>
      </c>
      <c r="C98" s="11">
        <v>4953510</v>
      </c>
      <c r="D98" s="11">
        <v>4866064</v>
      </c>
      <c r="E98" s="11">
        <v>3676121</v>
      </c>
      <c r="F98" s="33"/>
    </row>
    <row r="99" spans="2:6" ht="14.15" customHeight="1" x14ac:dyDescent="0.25">
      <c r="B99" s="10" t="s">
        <v>315</v>
      </c>
      <c r="C99" s="19"/>
      <c r="D99" s="19"/>
      <c r="E99" s="19"/>
      <c r="F99" s="33"/>
    </row>
    <row r="100" spans="2:6" ht="14.15" customHeight="1" x14ac:dyDescent="0.25">
      <c r="B100" s="10" t="s">
        <v>316</v>
      </c>
      <c r="C100" s="19"/>
      <c r="D100" s="19"/>
      <c r="E100" s="19"/>
      <c r="F100" s="33"/>
    </row>
    <row r="101" spans="2:6" ht="14.15" customHeight="1" x14ac:dyDescent="0.25">
      <c r="B101" s="10" t="s">
        <v>317</v>
      </c>
      <c r="C101" s="19"/>
      <c r="D101" s="19"/>
      <c r="E101" s="19"/>
      <c r="F101" s="33"/>
    </row>
    <row r="102" spans="2:6" ht="14.15" customHeight="1" x14ac:dyDescent="0.25">
      <c r="B102" s="10" t="s">
        <v>318</v>
      </c>
      <c r="C102" s="11">
        <v>-174177</v>
      </c>
      <c r="D102" s="11">
        <v>-182498</v>
      </c>
      <c r="E102" s="11">
        <v>-170629</v>
      </c>
      <c r="F102" s="33"/>
    </row>
    <row r="103" spans="2:6" ht="14.15" customHeight="1" x14ac:dyDescent="0.25">
      <c r="B103" s="10" t="s">
        <v>319</v>
      </c>
      <c r="C103" s="11">
        <v>-864937</v>
      </c>
      <c r="D103" s="11">
        <v>-733353</v>
      </c>
      <c r="E103" s="11">
        <v>-930604</v>
      </c>
      <c r="F103" s="33"/>
    </row>
    <row r="104" spans="2:6" ht="14.15" customHeight="1" x14ac:dyDescent="0.25">
      <c r="B104" s="10" t="s">
        <v>320</v>
      </c>
      <c r="C104" s="51">
        <v>-268616</v>
      </c>
      <c r="D104" s="51">
        <v>-338294</v>
      </c>
      <c r="E104" s="51">
        <v>-163612</v>
      </c>
      <c r="F104" s="33"/>
    </row>
    <row r="105" spans="2:6" ht="14.15" customHeight="1" x14ac:dyDescent="0.3">
      <c r="B105" s="13" t="s">
        <v>321</v>
      </c>
      <c r="C105" s="7"/>
      <c r="D105" s="7"/>
      <c r="E105" s="7"/>
      <c r="F105" s="33"/>
    </row>
    <row r="106" spans="2:6" ht="14.15" customHeight="1" x14ac:dyDescent="0.3">
      <c r="B106" s="13" t="s">
        <v>312</v>
      </c>
      <c r="C106" s="118">
        <v>3645780</v>
      </c>
      <c r="D106" s="118">
        <v>3611919</v>
      </c>
      <c r="E106" s="118">
        <v>2411276</v>
      </c>
      <c r="F106" s="33"/>
    </row>
    <row r="107" spans="2:6" ht="14.15" customHeight="1" x14ac:dyDescent="0.25">
      <c r="B107" s="36"/>
      <c r="C107" s="7"/>
      <c r="D107" s="7"/>
      <c r="E107" s="7"/>
      <c r="F107" s="33"/>
    </row>
    <row r="108" spans="2:6" ht="14.15" customHeight="1" x14ac:dyDescent="0.25">
      <c r="C108" s="33"/>
      <c r="E108" s="2"/>
    </row>
    <row r="109" spans="2:6" ht="14.15" customHeight="1" x14ac:dyDescent="0.25">
      <c r="C109" s="33"/>
      <c r="E109" s="2"/>
    </row>
    <row r="110" spans="2:6" ht="14.15" customHeight="1" x14ac:dyDescent="0.25">
      <c r="C110" s="33"/>
      <c r="E110" s="2"/>
    </row>
    <row r="111" spans="2:6" ht="14.15" customHeight="1" x14ac:dyDescent="0.25">
      <c r="C111" s="33"/>
      <c r="E111" s="2"/>
    </row>
    <row r="112" spans="2:6" ht="14.15" customHeight="1" x14ac:dyDescent="0.25">
      <c r="C112" s="33"/>
      <c r="E112" s="2"/>
    </row>
    <row r="113" spans="3:5" ht="14.15" customHeight="1" x14ac:dyDescent="0.25">
      <c r="C113" s="33"/>
      <c r="E113" s="2"/>
    </row>
    <row r="114" spans="3:5" ht="14.15" customHeight="1" x14ac:dyDescent="0.25">
      <c r="C114" s="33"/>
      <c r="E114" s="2"/>
    </row>
    <row r="115" spans="3:5" ht="14.15" customHeight="1" x14ac:dyDescent="0.25">
      <c r="C115" s="33"/>
      <c r="E115" s="2"/>
    </row>
    <row r="116" spans="3:5" ht="14.15" customHeight="1" x14ac:dyDescent="0.25">
      <c r="C116" s="33"/>
      <c r="E116" s="2"/>
    </row>
    <row r="117" spans="3:5" ht="14.15" customHeight="1" x14ac:dyDescent="0.25">
      <c r="C117" s="33"/>
      <c r="E117" s="2"/>
    </row>
    <row r="118" spans="3:5" ht="14.15" customHeight="1" x14ac:dyDescent="0.25">
      <c r="C118" s="33"/>
      <c r="E118" s="2"/>
    </row>
  </sheetData>
  <mergeCells count="1">
    <mergeCell ref="C6:E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9"/>
  <sheetViews>
    <sheetView showRuler="0" workbookViewId="0">
      <selection activeCell="I25" sqref="I25"/>
    </sheetView>
  </sheetViews>
  <sheetFormatPr defaultColWidth="13.08984375" defaultRowHeight="12.5" x14ac:dyDescent="0.25"/>
  <cols>
    <col min="1" max="1" width="2.81640625" customWidth="1"/>
    <col min="2" max="2" width="21.08984375" customWidth="1"/>
    <col min="3" max="3" width="18.90625" customWidth="1"/>
    <col min="4" max="4" width="18.54296875" customWidth="1"/>
    <col min="5" max="5" width="19.08984375" customWidth="1"/>
    <col min="6" max="6" width="20.90625" customWidth="1"/>
    <col min="7" max="7" width="20.6328125" customWidth="1"/>
    <col min="8" max="9" width="17.26953125" customWidth="1"/>
    <col min="10" max="10" width="16.54296875" customWidth="1"/>
    <col min="11" max="11" width="17.26953125" customWidth="1"/>
    <col min="12" max="12" width="17.453125" customWidth="1"/>
    <col min="13" max="18" width="9.26953125" customWidth="1"/>
  </cols>
  <sheetData>
    <row r="1" spans="2:18" ht="16.649999999999999" customHeight="1" x14ac:dyDescent="0.3">
      <c r="B1" s="121" t="s">
        <v>322</v>
      </c>
    </row>
    <row r="2" spans="2:18" ht="70" customHeight="1" x14ac:dyDescent="0.35">
      <c r="B2" s="122" t="s">
        <v>323</v>
      </c>
      <c r="C2" s="122" t="s">
        <v>324</v>
      </c>
      <c r="D2" s="122" t="s">
        <v>325</v>
      </c>
      <c r="E2" s="122" t="s">
        <v>326</v>
      </c>
      <c r="F2" s="122" t="s">
        <v>327</v>
      </c>
      <c r="G2" s="122" t="s">
        <v>328</v>
      </c>
      <c r="H2" s="122" t="s">
        <v>329</v>
      </c>
      <c r="I2" s="128"/>
      <c r="J2" s="122" t="s">
        <v>330</v>
      </c>
      <c r="K2" s="122" t="s">
        <v>331</v>
      </c>
      <c r="L2" s="139"/>
    </row>
    <row r="3" spans="2:18" ht="18.25" customHeight="1" x14ac:dyDescent="0.35">
      <c r="B3" s="134"/>
      <c r="C3" s="123"/>
      <c r="D3" s="123"/>
      <c r="E3" s="123"/>
      <c r="F3" s="123"/>
      <c r="G3" s="123" t="s">
        <v>332</v>
      </c>
      <c r="H3" s="123" t="s">
        <v>332</v>
      </c>
      <c r="I3" s="128"/>
      <c r="J3" s="123" t="s">
        <v>332</v>
      </c>
      <c r="K3" s="123" t="s">
        <v>332</v>
      </c>
      <c r="L3" s="139"/>
    </row>
    <row r="4" spans="2:18" ht="36.65" customHeight="1" x14ac:dyDescent="0.35">
      <c r="B4" s="124" t="s">
        <v>333</v>
      </c>
      <c r="C4" s="125">
        <v>2.92E-4</v>
      </c>
      <c r="D4" s="125">
        <v>2.6200000000000003E-4</v>
      </c>
      <c r="E4" s="125">
        <v>2.5799999999999998E-4</v>
      </c>
      <c r="F4" s="126">
        <v>2.6400000000000002E-4</v>
      </c>
      <c r="G4" s="127">
        <v>-1.53</v>
      </c>
      <c r="H4" s="127">
        <v>-9.59</v>
      </c>
      <c r="I4" s="128"/>
      <c r="J4" s="127">
        <v>0.41</v>
      </c>
      <c r="K4" s="127">
        <v>-3.14652957323336</v>
      </c>
      <c r="L4" s="139"/>
    </row>
    <row r="5" spans="2:18" ht="36.65" customHeight="1" x14ac:dyDescent="0.35">
      <c r="B5" s="124" t="s">
        <v>334</v>
      </c>
      <c r="C5" s="125">
        <v>1.5689000000000002E-2</v>
      </c>
      <c r="D5" s="125">
        <v>1.44E-2</v>
      </c>
      <c r="E5" s="125">
        <v>1.4024E-2</v>
      </c>
      <c r="F5" s="126">
        <v>1.4482E-2</v>
      </c>
      <c r="G5" s="127">
        <v>-2.61</v>
      </c>
      <c r="H5" s="127">
        <v>-7.69</v>
      </c>
      <c r="I5" s="128"/>
      <c r="J5" s="127">
        <v>-0.69</v>
      </c>
      <c r="K5" s="127">
        <v>-1.1200000000000001</v>
      </c>
      <c r="L5" s="139"/>
    </row>
    <row r="6" spans="2:18" ht="36.65" customHeight="1" x14ac:dyDescent="0.35">
      <c r="B6" s="124" t="s">
        <v>335</v>
      </c>
      <c r="C6" s="125">
        <v>4.0756000000000001E-2</v>
      </c>
      <c r="D6" s="125">
        <v>3.5372000000000001E-2</v>
      </c>
      <c r="E6" s="125">
        <v>3.4750000000000003E-2</v>
      </c>
      <c r="F6" s="126">
        <v>3.5573E-2</v>
      </c>
      <c r="G6" s="127">
        <v>-1.76</v>
      </c>
      <c r="H6" s="127">
        <v>-12.72</v>
      </c>
      <c r="I6" s="128"/>
      <c r="J6" s="127">
        <v>0.169635562089687</v>
      </c>
      <c r="K6" s="127">
        <v>-6.4969999999999999</v>
      </c>
      <c r="L6" s="139"/>
    </row>
    <row r="7" spans="2:18" ht="36.65" customHeight="1" x14ac:dyDescent="0.35">
      <c r="B7" s="124" t="s">
        <v>336</v>
      </c>
      <c r="C7" s="125">
        <v>4.6367209999999996</v>
      </c>
      <c r="D7" s="125">
        <v>4.3097979999999998</v>
      </c>
      <c r="E7" s="125">
        <v>4.2268420000000004</v>
      </c>
      <c r="F7" s="126">
        <v>4.3282949999999998</v>
      </c>
      <c r="G7" s="127">
        <v>-1.92</v>
      </c>
      <c r="H7" s="127">
        <v>-6.65</v>
      </c>
      <c r="I7" s="128"/>
      <c r="J7" s="127">
        <v>0</v>
      </c>
      <c r="K7" s="127">
        <v>0</v>
      </c>
      <c r="L7" s="139"/>
    </row>
    <row r="8" spans="2:18" ht="16.649999999999999" customHeight="1" x14ac:dyDescent="0.3">
      <c r="B8" s="135"/>
      <c r="C8" s="136"/>
      <c r="D8" s="136"/>
      <c r="E8" s="136"/>
      <c r="F8" s="136"/>
      <c r="G8" s="136"/>
      <c r="H8" s="136"/>
      <c r="J8" s="136"/>
      <c r="K8" s="136"/>
    </row>
    <row r="9" spans="2:18" ht="35" customHeight="1" x14ac:dyDescent="0.25"/>
    <row r="10" spans="2:18" ht="26.65" customHeight="1" x14ac:dyDescent="0.25">
      <c r="B10" s="129" t="s">
        <v>323</v>
      </c>
      <c r="C10" s="129" t="s">
        <v>337</v>
      </c>
      <c r="D10" s="129" t="s">
        <v>338</v>
      </c>
      <c r="E10" s="129" t="s">
        <v>339</v>
      </c>
      <c r="F10" s="129" t="s">
        <v>340</v>
      </c>
      <c r="G10" s="129" t="s">
        <v>341</v>
      </c>
      <c r="H10" s="137"/>
    </row>
    <row r="11" spans="2:18" ht="26.65" customHeight="1" x14ac:dyDescent="0.25">
      <c r="B11" s="130" t="s">
        <v>342</v>
      </c>
      <c r="C11" s="131">
        <v>2.72E-4</v>
      </c>
      <c r="D11" s="131">
        <v>2.61E-4</v>
      </c>
      <c r="E11" s="131">
        <v>2.5300000000000002E-4</v>
      </c>
      <c r="F11" s="132">
        <v>-3.0670000000000002</v>
      </c>
      <c r="G11" s="132">
        <v>-6.99</v>
      </c>
      <c r="H11" s="137"/>
      <c r="R11" s="133" t="s">
        <v>343</v>
      </c>
    </row>
    <row r="12" spans="2:18" ht="26.65" customHeight="1" x14ac:dyDescent="0.25">
      <c r="B12" s="130" t="s">
        <v>344</v>
      </c>
      <c r="C12" s="131">
        <v>1.3929E-2</v>
      </c>
      <c r="D12" s="131">
        <v>1.4037000000000001E-2</v>
      </c>
      <c r="E12" s="131">
        <v>1.3912000000000001E-2</v>
      </c>
      <c r="F12" s="132">
        <v>-0.89</v>
      </c>
      <c r="G12" s="132">
        <v>-0.12</v>
      </c>
      <c r="H12" s="137"/>
    </row>
    <row r="13" spans="2:18" ht="26.65" customHeight="1" x14ac:dyDescent="0.25">
      <c r="B13" s="130" t="s">
        <v>345</v>
      </c>
      <c r="C13" s="131">
        <v>3.4507000000000003E-2</v>
      </c>
      <c r="D13" s="131">
        <v>3.4436000000000001E-2</v>
      </c>
      <c r="E13" s="131">
        <v>3.4597000000000003E-2</v>
      </c>
      <c r="F13" s="132">
        <v>0.47</v>
      </c>
      <c r="G13" s="132">
        <v>0.26</v>
      </c>
      <c r="H13" s="137"/>
    </row>
    <row r="14" spans="2:18" ht="25.75" customHeight="1" x14ac:dyDescent="0.3">
      <c r="B14" s="130" t="s">
        <v>346</v>
      </c>
      <c r="C14" s="131">
        <v>4.1204999999999998</v>
      </c>
      <c r="D14" s="131">
        <v>4.2225000000000001</v>
      </c>
      <c r="E14" s="131">
        <v>4.2130000000000001</v>
      </c>
      <c r="F14" s="132">
        <v>-0.22</v>
      </c>
      <c r="G14" s="132">
        <v>2.2400000000000002</v>
      </c>
      <c r="H14" s="138"/>
    </row>
    <row r="15" spans="2:18" ht="16.649999999999999" customHeight="1" x14ac:dyDescent="0.3">
      <c r="B15" s="135"/>
      <c r="C15" s="135"/>
      <c r="D15" s="135"/>
      <c r="E15" s="135"/>
      <c r="F15" s="135"/>
      <c r="G15" s="135"/>
    </row>
    <row r="16" spans="2:18" ht="16.649999999999999" customHeight="1" x14ac:dyDescent="0.25"/>
    <row r="17" ht="16.649999999999999" customHeight="1" x14ac:dyDescent="0.25"/>
    <row r="18" ht="16.649999999999999" customHeight="1" x14ac:dyDescent="0.25"/>
    <row r="19" ht="16.649999999999999" customHeight="1" x14ac:dyDescent="0.25"/>
    <row r="20" ht="16.649999999999999" customHeight="1" x14ac:dyDescent="0.25"/>
    <row r="21" ht="16.649999999999999" customHeight="1" x14ac:dyDescent="0.25"/>
    <row r="22" ht="16.649999999999999" customHeight="1" x14ac:dyDescent="0.25"/>
    <row r="23" ht="16.649999999999999" customHeight="1" x14ac:dyDescent="0.25"/>
    <row r="24" ht="16.649999999999999" customHeight="1" x14ac:dyDescent="0.25"/>
    <row r="25" ht="16.649999999999999" customHeight="1" x14ac:dyDescent="0.25"/>
    <row r="26" ht="16.649999999999999" customHeight="1" x14ac:dyDescent="0.25"/>
    <row r="27" ht="16.649999999999999" customHeight="1" x14ac:dyDescent="0.25"/>
    <row r="28" ht="16.649999999999999" customHeight="1" x14ac:dyDescent="0.25"/>
    <row r="29" ht="16.649999999999999" customHeight="1" x14ac:dyDescent="0.25"/>
    <row r="30" ht="16.649999999999999" customHeight="1" x14ac:dyDescent="0.25"/>
    <row r="31" ht="16.649999999999999" customHeight="1" x14ac:dyDescent="0.25"/>
    <row r="32" ht="16.649999999999999" customHeight="1" x14ac:dyDescent="0.25"/>
    <row r="33" ht="16.649999999999999" customHeight="1" x14ac:dyDescent="0.25"/>
    <row r="34" ht="16.649999999999999" customHeight="1" x14ac:dyDescent="0.25"/>
    <row r="35" ht="16.649999999999999" customHeight="1" x14ac:dyDescent="0.25"/>
    <row r="36" ht="16.649999999999999" customHeight="1" x14ac:dyDescent="0.25"/>
    <row r="37" ht="16.649999999999999" customHeight="1" x14ac:dyDescent="0.25"/>
    <row r="38" ht="16.649999999999999" customHeight="1" x14ac:dyDescent="0.25"/>
    <row r="39" ht="16.649999999999999" customHeight="1" x14ac:dyDescent="0.25"/>
  </sheetData>
  <pageMargins left="0.75" right="0.75" top="1" bottom="1" header="0.5" footer="0.5"/>
  <headerFooter>
    <oddFooter>&amp;L_x000D_&amp;1#&amp;"Aptos"&amp;10&amp;K000000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0"/>
  <sheetViews>
    <sheetView topLeftCell="A17" zoomScale="115" zoomScaleNormal="115"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51.453125" customWidth="1"/>
    <col min="3" max="4" width="9.453125" customWidth="1"/>
    <col min="5" max="6" width="0" hidden="1"/>
    <col min="7" max="8" width="10.54296875" customWidth="1"/>
    <col min="9" max="9" width="9.453125" customWidth="1"/>
    <col min="10" max="10" width="10.90625" customWidth="1"/>
  </cols>
  <sheetData>
    <row r="1" spans="2:10" ht="14.15" customHeight="1" x14ac:dyDescent="0.25">
      <c r="G1" s="2"/>
    </row>
    <row r="2" spans="2:10" ht="45.75" customHeight="1" x14ac:dyDescent="0.25">
      <c r="B2" s="40"/>
      <c r="G2" s="2"/>
    </row>
    <row r="3" spans="2:10" ht="14.15" customHeight="1" x14ac:dyDescent="0.25">
      <c r="G3" s="2"/>
    </row>
    <row r="4" spans="2:10" ht="14.15" customHeight="1" x14ac:dyDescent="0.3">
      <c r="B4" s="4" t="s">
        <v>44</v>
      </c>
      <c r="C4" s="41"/>
      <c r="D4" s="41"/>
      <c r="E4" s="41"/>
      <c r="F4" s="41"/>
      <c r="G4" s="41"/>
      <c r="I4" s="41"/>
    </row>
    <row r="5" spans="2:10" ht="14.15" customHeight="1" x14ac:dyDescent="0.3">
      <c r="B5" s="34"/>
      <c r="C5" s="229">
        <v>2025</v>
      </c>
      <c r="D5" s="230"/>
      <c r="E5" s="230"/>
      <c r="F5" s="230"/>
      <c r="G5" s="230"/>
      <c r="I5" s="231" t="s">
        <v>1</v>
      </c>
      <c r="J5" s="33"/>
    </row>
    <row r="6" spans="2:10" ht="14.15" customHeight="1" x14ac:dyDescent="0.3">
      <c r="B6" s="5" t="s">
        <v>45</v>
      </c>
      <c r="C6" s="6" t="s">
        <v>3</v>
      </c>
      <c r="D6" s="140" t="s">
        <v>4</v>
      </c>
      <c r="E6" s="140" t="s">
        <v>5</v>
      </c>
      <c r="F6" s="140" t="s">
        <v>46</v>
      </c>
      <c r="G6" s="140" t="s">
        <v>5</v>
      </c>
      <c r="H6" s="31"/>
      <c r="I6" s="231"/>
      <c r="J6" s="33"/>
    </row>
    <row r="7" spans="2:10" ht="14.15" customHeight="1" x14ac:dyDescent="0.25">
      <c r="B7" s="36"/>
      <c r="C7" s="7"/>
      <c r="D7" s="19"/>
      <c r="E7" s="19"/>
      <c r="F7" s="19"/>
      <c r="G7" s="19"/>
      <c r="H7" s="31"/>
      <c r="I7" s="19"/>
      <c r="J7" s="33"/>
    </row>
    <row r="8" spans="2:10" ht="14.15" customHeight="1" x14ac:dyDescent="0.3">
      <c r="B8" s="8" t="s">
        <v>6</v>
      </c>
      <c r="C8" s="19"/>
      <c r="D8" s="19"/>
      <c r="E8" s="19"/>
      <c r="F8" s="19"/>
      <c r="G8" s="43"/>
      <c r="H8" s="31"/>
      <c r="I8" s="43"/>
      <c r="J8" s="33"/>
    </row>
    <row r="9" spans="2:10" ht="14.15" customHeight="1" x14ac:dyDescent="0.25">
      <c r="B9" s="10" t="s">
        <v>47</v>
      </c>
      <c r="C9" s="11">
        <v>8603.4699999999993</v>
      </c>
      <c r="D9" s="11">
        <v>10501.6</v>
      </c>
      <c r="E9" s="223"/>
      <c r="F9" s="19"/>
      <c r="G9" s="11">
        <v>11469</v>
      </c>
      <c r="H9" s="31"/>
      <c r="I9" s="11">
        <v>30574.07</v>
      </c>
      <c r="J9" s="33"/>
    </row>
    <row r="10" spans="2:10" ht="14.15" customHeight="1" x14ac:dyDescent="0.25">
      <c r="B10" s="36"/>
      <c r="C10" s="19"/>
      <c r="D10" s="19"/>
      <c r="E10" s="223"/>
      <c r="F10" s="19"/>
      <c r="G10" s="19"/>
      <c r="H10" s="31"/>
      <c r="I10" s="19"/>
      <c r="J10" s="33"/>
    </row>
    <row r="11" spans="2:10" ht="14.15" customHeight="1" x14ac:dyDescent="0.25">
      <c r="B11" s="10" t="s">
        <v>12</v>
      </c>
      <c r="C11" s="11">
        <v>4321.08</v>
      </c>
      <c r="D11" s="11">
        <v>4486.25</v>
      </c>
      <c r="E11" s="223"/>
      <c r="F11" s="19"/>
      <c r="G11" s="11">
        <v>4858</v>
      </c>
      <c r="H11" s="31"/>
      <c r="I11" s="11">
        <v>13665.33</v>
      </c>
      <c r="J11" s="33"/>
    </row>
    <row r="12" spans="2:10" ht="14.15" customHeight="1" x14ac:dyDescent="0.25">
      <c r="B12" s="10" t="s">
        <v>13</v>
      </c>
      <c r="C12" s="44">
        <v>0.502</v>
      </c>
      <c r="D12" s="44">
        <v>0.42720000000000002</v>
      </c>
      <c r="E12" s="223"/>
      <c r="F12" s="19"/>
      <c r="G12" s="44">
        <v>0.42399999999999999</v>
      </c>
      <c r="H12" s="31"/>
      <c r="I12" s="174">
        <v>0.44690000000000002</v>
      </c>
      <c r="J12" s="33"/>
    </row>
    <row r="13" spans="2:10" ht="14.15" customHeight="1" x14ac:dyDescent="0.25">
      <c r="B13" s="36"/>
      <c r="C13" s="19"/>
      <c r="D13" s="19"/>
      <c r="E13" s="223"/>
      <c r="F13" s="19"/>
      <c r="G13" s="19"/>
      <c r="H13" s="31"/>
      <c r="I13" s="19"/>
      <c r="J13" s="33"/>
    </row>
    <row r="14" spans="2:10" ht="14.15" customHeight="1" x14ac:dyDescent="0.25">
      <c r="B14" s="10" t="s">
        <v>48</v>
      </c>
      <c r="C14" s="11">
        <v>1350</v>
      </c>
      <c r="D14" s="11">
        <v>-56</v>
      </c>
      <c r="E14" s="45">
        <v>-314</v>
      </c>
      <c r="F14" s="19"/>
      <c r="G14" s="11">
        <v>-314</v>
      </c>
      <c r="H14" s="31"/>
      <c r="I14" s="11">
        <v>981</v>
      </c>
      <c r="J14" s="33"/>
    </row>
    <row r="15" spans="2:10" ht="14.15" customHeight="1" x14ac:dyDescent="0.25">
      <c r="B15" s="10" t="s">
        <v>49</v>
      </c>
      <c r="C15" s="44">
        <v>0.15770000000000001</v>
      </c>
      <c r="D15" s="44">
        <v>-5.3E-3</v>
      </c>
      <c r="E15" s="223"/>
      <c r="F15" s="19"/>
      <c r="G15" s="44">
        <v>-2.7E-2</v>
      </c>
      <c r="H15" s="31"/>
      <c r="I15" s="44">
        <v>3.2099999999999997E-2</v>
      </c>
      <c r="J15" s="33"/>
    </row>
    <row r="16" spans="2:10" ht="14.15" customHeight="1" x14ac:dyDescent="0.25">
      <c r="B16" s="36"/>
      <c r="C16" s="19"/>
      <c r="D16" s="19"/>
      <c r="E16" s="19"/>
      <c r="F16" s="19"/>
      <c r="G16" s="19"/>
      <c r="H16" s="31"/>
      <c r="I16" s="19"/>
      <c r="J16" s="33"/>
    </row>
    <row r="17" spans="2:10" ht="14.15" customHeight="1" x14ac:dyDescent="0.25">
      <c r="B17" s="10" t="s">
        <v>50</v>
      </c>
      <c r="C17" s="11">
        <v>388.03</v>
      </c>
      <c r="D17" s="11">
        <v>-1607</v>
      </c>
      <c r="E17" s="19"/>
      <c r="F17" s="19"/>
      <c r="G17" s="11">
        <v>-1377</v>
      </c>
      <c r="H17" s="31"/>
      <c r="I17" s="11">
        <v>-2595.9700000000003</v>
      </c>
      <c r="J17" s="33"/>
    </row>
    <row r="18" spans="2:10" ht="14.15" customHeight="1" x14ac:dyDescent="0.25">
      <c r="B18" s="36"/>
      <c r="C18" s="19"/>
      <c r="D18" s="19"/>
      <c r="E18" s="223"/>
      <c r="F18" s="19"/>
      <c r="G18" s="19"/>
      <c r="H18" s="31"/>
      <c r="I18" s="19"/>
      <c r="J18" s="33"/>
    </row>
    <row r="19" spans="2:10" ht="14.15" customHeight="1" x14ac:dyDescent="0.25">
      <c r="B19" s="36"/>
      <c r="C19" s="19"/>
      <c r="D19" s="19"/>
      <c r="E19" s="19"/>
      <c r="F19" s="19"/>
      <c r="G19" s="19"/>
      <c r="H19" s="31"/>
      <c r="I19" s="19"/>
      <c r="J19" s="33"/>
    </row>
    <row r="20" spans="2:10" ht="14.15" customHeight="1" x14ac:dyDescent="0.3">
      <c r="B20" s="8" t="s">
        <v>51</v>
      </c>
      <c r="C20" s="19"/>
      <c r="D20" s="19"/>
      <c r="E20" s="223"/>
      <c r="F20" s="19"/>
      <c r="G20" s="19"/>
      <c r="H20" s="31"/>
      <c r="I20" s="19"/>
      <c r="J20" s="33"/>
    </row>
    <row r="21" spans="2:10" ht="14.15" customHeight="1" x14ac:dyDescent="0.25">
      <c r="B21" s="10" t="s">
        <v>52</v>
      </c>
      <c r="C21" s="44">
        <v>0.1104</v>
      </c>
      <c r="D21" s="44">
        <v>0.11169999999999999</v>
      </c>
      <c r="E21" s="19"/>
      <c r="F21" s="19"/>
      <c r="G21" s="44">
        <v>0.12089999999999999</v>
      </c>
      <c r="H21" s="31"/>
      <c r="I21" s="44">
        <v>0.1148</v>
      </c>
      <c r="J21" s="33"/>
    </row>
    <row r="22" spans="2:10" ht="14.15" customHeight="1" x14ac:dyDescent="0.25">
      <c r="B22" s="10" t="s">
        <v>53</v>
      </c>
      <c r="C22" s="44">
        <v>4.53E-2</v>
      </c>
      <c r="D22" s="44">
        <v>5.0200000000000002E-2</v>
      </c>
      <c r="E22" s="19"/>
      <c r="F22" s="19"/>
      <c r="G22" s="44">
        <v>5.1499999999999997E-2</v>
      </c>
      <c r="H22" s="31"/>
      <c r="I22" s="44">
        <v>4.9299999999999997E-2</v>
      </c>
      <c r="J22" s="33"/>
    </row>
    <row r="23" spans="2:10" ht="14.15" customHeight="1" x14ac:dyDescent="0.25">
      <c r="B23" s="10" t="s">
        <v>54</v>
      </c>
      <c r="C23" s="44">
        <v>0.27210000000000001</v>
      </c>
      <c r="D23" s="44">
        <v>0.28789999999999999</v>
      </c>
      <c r="E23" s="19"/>
      <c r="F23" s="19"/>
      <c r="G23" s="44">
        <v>0.28860000000000002</v>
      </c>
      <c r="H23" s="31"/>
      <c r="I23" s="44">
        <v>0.28370000000000001</v>
      </c>
      <c r="J23" s="33"/>
    </row>
    <row r="24" spans="2:10" ht="14.15" customHeight="1" x14ac:dyDescent="0.25">
      <c r="B24" s="10" t="s">
        <v>55</v>
      </c>
      <c r="C24" s="44">
        <v>5.9900000000000002E-2</v>
      </c>
      <c r="D24" s="44">
        <v>0.1046</v>
      </c>
      <c r="E24" s="19"/>
      <c r="F24" s="19"/>
      <c r="G24" s="44">
        <v>9.1499999999999998E-2</v>
      </c>
      <c r="H24" s="31"/>
      <c r="I24" s="44">
        <v>8.72E-2</v>
      </c>
      <c r="J24" s="33"/>
    </row>
    <row r="25" spans="2:10" ht="14.15" customHeight="1" x14ac:dyDescent="0.25">
      <c r="B25" s="21" t="s">
        <v>56</v>
      </c>
      <c r="C25" s="46">
        <v>9.7999999999999997E-3</v>
      </c>
      <c r="D25" s="46">
        <v>1.7600000000000001E-2</v>
      </c>
      <c r="E25" s="55"/>
      <c r="F25" s="55"/>
      <c r="G25" s="46">
        <v>2.2499999999999999E-2</v>
      </c>
      <c r="H25" s="31"/>
      <c r="I25" s="46">
        <v>1.7100000000000001E-2</v>
      </c>
      <c r="J25" s="33"/>
    </row>
    <row r="26" spans="2:10" ht="16.649999999999999" customHeight="1" x14ac:dyDescent="0.25">
      <c r="B26" s="47" t="s">
        <v>57</v>
      </c>
      <c r="C26" s="48">
        <v>0.4975</v>
      </c>
      <c r="D26" s="49">
        <v>0.57199999999999995</v>
      </c>
      <c r="E26" s="28"/>
      <c r="F26" s="28"/>
      <c r="G26" s="49">
        <v>0.57499999999999996</v>
      </c>
      <c r="H26" s="31"/>
      <c r="I26" s="49">
        <v>0.55220000000000002</v>
      </c>
      <c r="J26" s="33"/>
    </row>
    <row r="27" spans="2:10" ht="14.15" customHeight="1" x14ac:dyDescent="0.25">
      <c r="B27" s="36"/>
      <c r="C27" s="19"/>
      <c r="D27" s="19"/>
      <c r="E27" s="19"/>
      <c r="F27" s="19"/>
      <c r="G27" s="19"/>
      <c r="H27" s="31"/>
      <c r="I27" s="19"/>
      <c r="J27" s="33"/>
    </row>
    <row r="28" spans="2:10" ht="14.15" customHeight="1" x14ac:dyDescent="0.25">
      <c r="B28" s="10" t="s">
        <v>58</v>
      </c>
      <c r="C28" s="44">
        <v>0.3453</v>
      </c>
      <c r="D28" s="44">
        <v>0.43469999999999998</v>
      </c>
      <c r="E28" s="19"/>
      <c r="F28" s="19"/>
      <c r="G28" s="44">
        <v>0.45090000000000002</v>
      </c>
      <c r="H28" s="31"/>
      <c r="I28" s="44">
        <v>0.41489999999999999</v>
      </c>
      <c r="J28" s="33"/>
    </row>
    <row r="29" spans="2:10" ht="14.15" customHeight="1" x14ac:dyDescent="0.25">
      <c r="B29" s="36"/>
      <c r="C29" s="19"/>
      <c r="D29" s="19"/>
      <c r="E29" s="19"/>
      <c r="F29" s="19"/>
      <c r="G29" s="19"/>
      <c r="H29" s="31"/>
      <c r="I29" s="19"/>
      <c r="J29" s="33"/>
    </row>
    <row r="30" spans="2:10" ht="14.15" customHeight="1" x14ac:dyDescent="0.25">
      <c r="B30" s="36"/>
      <c r="C30" s="19"/>
      <c r="D30" s="19"/>
      <c r="E30" s="19"/>
      <c r="F30" s="19"/>
      <c r="G30" s="19"/>
      <c r="H30" s="31"/>
      <c r="I30" s="19"/>
      <c r="J30" s="33"/>
    </row>
    <row r="31" spans="2:10" ht="14.15" customHeight="1" x14ac:dyDescent="0.3">
      <c r="B31" s="8" t="s">
        <v>24</v>
      </c>
      <c r="C31" s="19"/>
      <c r="D31" s="19"/>
      <c r="E31" s="19"/>
      <c r="F31" s="19"/>
      <c r="G31" s="19"/>
      <c r="H31" s="31"/>
      <c r="I31" s="19"/>
      <c r="J31" s="33"/>
    </row>
    <row r="32" spans="2:10" ht="14.15" customHeight="1" x14ac:dyDescent="0.25">
      <c r="B32" s="10" t="s">
        <v>25</v>
      </c>
      <c r="C32" s="11">
        <v>1241.48</v>
      </c>
      <c r="D32" s="20">
        <v>2330.71</v>
      </c>
      <c r="E32" s="9"/>
      <c r="F32" s="9"/>
      <c r="G32" s="20">
        <v>4260</v>
      </c>
      <c r="H32" s="31"/>
      <c r="I32" s="20">
        <v>4260</v>
      </c>
      <c r="J32" s="33"/>
    </row>
    <row r="33" spans="2:10" ht="14.15" customHeight="1" x14ac:dyDescent="0.25">
      <c r="B33" s="10" t="s">
        <v>59</v>
      </c>
      <c r="C33" s="11">
        <v>1463.74</v>
      </c>
      <c r="D33" s="20">
        <v>1198.55</v>
      </c>
      <c r="E33" s="9"/>
      <c r="F33" s="9"/>
      <c r="G33" s="20">
        <v>1387</v>
      </c>
      <c r="H33" s="31"/>
      <c r="I33" s="20">
        <v>1387</v>
      </c>
      <c r="J33" s="33"/>
    </row>
    <row r="34" spans="2:10" ht="14.15" customHeight="1" x14ac:dyDescent="0.25">
      <c r="B34" s="10" t="s">
        <v>60</v>
      </c>
      <c r="C34" s="11">
        <v>13079.79</v>
      </c>
      <c r="D34" s="20">
        <v>23188.78</v>
      </c>
      <c r="E34" s="9"/>
      <c r="F34" s="9"/>
      <c r="G34" s="20">
        <v>22495</v>
      </c>
      <c r="H34" s="31"/>
      <c r="I34" s="20">
        <v>22495</v>
      </c>
      <c r="J34" s="33"/>
    </row>
    <row r="35" spans="2:10" ht="14.15" customHeight="1" x14ac:dyDescent="0.25">
      <c r="B35" s="10" t="s">
        <v>28</v>
      </c>
      <c r="C35" s="11">
        <v>31752.04</v>
      </c>
      <c r="D35" s="20">
        <v>40174.76</v>
      </c>
      <c r="E35" s="9"/>
      <c r="F35" s="9"/>
      <c r="G35" s="20">
        <v>38505</v>
      </c>
      <c r="H35" s="31"/>
      <c r="I35" s="20">
        <v>38505</v>
      </c>
      <c r="J35" s="33"/>
    </row>
    <row r="36" spans="2:10" ht="14.15" customHeight="1" x14ac:dyDescent="0.25">
      <c r="B36" s="10" t="s">
        <v>29</v>
      </c>
      <c r="C36" s="11">
        <v>25493.34</v>
      </c>
      <c r="D36" s="20">
        <v>34176.050000000003</v>
      </c>
      <c r="E36" s="9"/>
      <c r="F36" s="9"/>
      <c r="G36" s="20">
        <v>31998</v>
      </c>
      <c r="H36" s="31"/>
      <c r="I36" s="20">
        <v>31998</v>
      </c>
      <c r="J36" s="33"/>
    </row>
    <row r="37" spans="2:10" ht="14.15" customHeight="1" x14ac:dyDescent="0.25">
      <c r="B37" s="10" t="s">
        <v>30</v>
      </c>
      <c r="C37" s="50">
        <v>1.76</v>
      </c>
      <c r="D37" s="143">
        <v>1.85</v>
      </c>
      <c r="E37" s="9"/>
      <c r="F37" s="9"/>
      <c r="G37" s="143">
        <v>1.91</v>
      </c>
      <c r="H37" s="31"/>
      <c r="I37" s="143">
        <v>1.91</v>
      </c>
      <c r="J37" s="33"/>
    </row>
    <row r="38" spans="2:10" ht="14.15" customHeight="1" x14ac:dyDescent="0.25">
      <c r="B38" s="10" t="s">
        <v>31</v>
      </c>
      <c r="C38" s="50">
        <v>2.59</v>
      </c>
      <c r="D38" s="144">
        <v>3.6</v>
      </c>
      <c r="E38" s="9"/>
      <c r="F38" s="9"/>
      <c r="G38" s="144">
        <v>3.35</v>
      </c>
      <c r="H38" s="31"/>
      <c r="I38" s="144">
        <v>3.35</v>
      </c>
      <c r="J38" s="33"/>
    </row>
    <row r="39" spans="2:10" ht="14.15" customHeight="1" x14ac:dyDescent="0.25">
      <c r="B39" s="36"/>
      <c r="C39" s="19"/>
      <c r="D39" s="19"/>
      <c r="E39" s="19"/>
      <c r="F39" s="19"/>
      <c r="G39" s="19"/>
      <c r="H39" s="31"/>
      <c r="I39" s="19"/>
      <c r="J39" s="33"/>
    </row>
    <row r="40" spans="2:10" ht="14.15" customHeight="1" x14ac:dyDescent="0.25">
      <c r="B40" s="36"/>
      <c r="C40" s="19"/>
      <c r="D40" s="19"/>
      <c r="E40" s="19"/>
      <c r="F40" s="19"/>
      <c r="G40" s="19"/>
      <c r="H40" s="31"/>
      <c r="I40" s="19"/>
      <c r="J40" s="33"/>
    </row>
    <row r="41" spans="2:10" ht="14.15" customHeight="1" x14ac:dyDescent="0.3">
      <c r="B41" s="8" t="s">
        <v>32</v>
      </c>
      <c r="C41" s="19"/>
      <c r="D41" s="19"/>
      <c r="E41" s="19"/>
      <c r="F41" s="19"/>
      <c r="G41" s="19"/>
      <c r="H41" s="31"/>
      <c r="I41" s="19"/>
      <c r="J41" s="33"/>
    </row>
    <row r="42" spans="2:10" ht="14.15" customHeight="1" x14ac:dyDescent="0.3">
      <c r="B42" s="39"/>
      <c r="C42" s="19"/>
      <c r="D42" s="19"/>
      <c r="E42" s="19"/>
      <c r="F42" s="19"/>
      <c r="G42" s="19"/>
      <c r="H42" s="31"/>
      <c r="I42" s="19"/>
      <c r="J42" s="33"/>
    </row>
    <row r="43" spans="2:10" ht="14.15" customHeight="1" x14ac:dyDescent="0.3">
      <c r="B43" s="13" t="s">
        <v>61</v>
      </c>
      <c r="C43" s="19"/>
      <c r="D43" s="19"/>
      <c r="E43" s="19"/>
      <c r="F43" s="19"/>
      <c r="G43" s="19"/>
      <c r="H43" s="31"/>
      <c r="I43" s="19"/>
      <c r="J43" s="33"/>
    </row>
    <row r="44" spans="2:10" ht="14.15" customHeight="1" x14ac:dyDescent="0.25">
      <c r="B44" s="10" t="s">
        <v>33</v>
      </c>
      <c r="C44" s="11">
        <v>1760</v>
      </c>
      <c r="D44" s="20">
        <v>1854</v>
      </c>
      <c r="E44" s="9"/>
      <c r="F44" s="9"/>
      <c r="G44" s="20">
        <v>1859</v>
      </c>
      <c r="H44" s="31"/>
      <c r="I44" s="20">
        <v>1859</v>
      </c>
      <c r="J44" s="33"/>
    </row>
    <row r="45" spans="2:10" ht="14.15" customHeight="1" x14ac:dyDescent="0.25">
      <c r="B45" s="21" t="s">
        <v>34</v>
      </c>
      <c r="C45" s="51">
        <v>57057</v>
      </c>
      <c r="D45" s="52">
        <v>80742</v>
      </c>
      <c r="E45" s="23"/>
      <c r="F45" s="23"/>
      <c r="G45" s="52">
        <v>77725</v>
      </c>
      <c r="H45" s="31"/>
      <c r="I45" s="52">
        <v>77725</v>
      </c>
      <c r="J45" s="33"/>
    </row>
    <row r="46" spans="2:10" ht="16.649999999999999" customHeight="1" x14ac:dyDescent="0.25">
      <c r="B46" s="47" t="s">
        <v>62</v>
      </c>
      <c r="C46" s="53">
        <v>58818</v>
      </c>
      <c r="D46" s="54">
        <v>82596</v>
      </c>
      <c r="E46" s="28"/>
      <c r="F46" s="28"/>
      <c r="G46" s="54">
        <v>79584</v>
      </c>
      <c r="H46" s="31"/>
      <c r="I46" s="54">
        <v>79584</v>
      </c>
      <c r="J46" s="33"/>
    </row>
    <row r="47" spans="2:10" ht="14.15" customHeight="1" x14ac:dyDescent="0.25">
      <c r="B47" s="36"/>
      <c r="C47" s="19"/>
      <c r="D47" s="19"/>
      <c r="E47" s="19"/>
      <c r="F47" s="19"/>
      <c r="G47" s="19"/>
      <c r="H47" s="31"/>
      <c r="I47" s="19"/>
      <c r="J47" s="33"/>
    </row>
    <row r="48" spans="2:10" ht="14.15" customHeight="1" x14ac:dyDescent="0.3">
      <c r="B48" s="13" t="s">
        <v>63</v>
      </c>
      <c r="C48" s="19"/>
      <c r="D48" s="19"/>
      <c r="E48" s="19"/>
      <c r="F48" s="19"/>
      <c r="G48" s="19"/>
      <c r="H48" s="31"/>
      <c r="I48" s="19"/>
      <c r="J48" s="33"/>
    </row>
    <row r="49" spans="2:11" ht="14.15" customHeight="1" x14ac:dyDescent="0.25">
      <c r="B49" s="10" t="s">
        <v>33</v>
      </c>
      <c r="C49" s="11">
        <v>85</v>
      </c>
      <c r="D49" s="12">
        <v>84</v>
      </c>
      <c r="E49" s="9"/>
      <c r="F49" s="9"/>
      <c r="G49" s="12">
        <v>81.099999999999994</v>
      </c>
      <c r="H49" s="31"/>
      <c r="I49" s="12">
        <v>82.8</v>
      </c>
      <c r="J49" s="33"/>
    </row>
    <row r="50" spans="2:11" ht="14.15" customHeight="1" x14ac:dyDescent="0.25">
      <c r="B50" s="21" t="s">
        <v>34</v>
      </c>
      <c r="C50" s="51">
        <v>38</v>
      </c>
      <c r="D50" s="26">
        <v>36</v>
      </c>
      <c r="E50" s="23"/>
      <c r="F50" s="23"/>
      <c r="G50" s="26">
        <v>37.9</v>
      </c>
      <c r="H50" s="31"/>
      <c r="I50" s="26">
        <v>36.700000000000003</v>
      </c>
      <c r="J50" s="33"/>
    </row>
    <row r="51" spans="2:11" ht="14.15" customHeight="1" x14ac:dyDescent="0.25">
      <c r="B51" s="47" t="s">
        <v>64</v>
      </c>
      <c r="C51" s="53">
        <v>40</v>
      </c>
      <c r="D51" s="27">
        <v>35.5</v>
      </c>
      <c r="E51" s="28"/>
      <c r="F51" s="28"/>
      <c r="G51" s="27">
        <v>38.9</v>
      </c>
      <c r="H51" s="31"/>
      <c r="I51" s="27">
        <v>37.799999999999997</v>
      </c>
      <c r="J51" s="33"/>
      <c r="K51" s="1"/>
    </row>
    <row r="52" spans="2:11" ht="14.15" customHeight="1" x14ac:dyDescent="0.25">
      <c r="B52" s="36"/>
      <c r="C52" s="19"/>
      <c r="D52" s="19"/>
      <c r="E52" s="19"/>
      <c r="F52" s="19"/>
      <c r="G52" s="19"/>
      <c r="H52" s="31"/>
      <c r="I52" s="19"/>
      <c r="J52" s="33"/>
    </row>
    <row r="53" spans="2:11" ht="14.15" customHeight="1" x14ac:dyDescent="0.25">
      <c r="B53" s="30" t="s">
        <v>42</v>
      </c>
      <c r="G53" s="2"/>
    </row>
    <row r="54" spans="2:11" ht="14.15" customHeight="1" x14ac:dyDescent="0.25">
      <c r="B54" s="30" t="s">
        <v>43</v>
      </c>
      <c r="G54" s="2"/>
    </row>
    <row r="55" spans="2:11" ht="14.15" customHeight="1" x14ac:dyDescent="0.25">
      <c r="G55" s="2"/>
    </row>
    <row r="56" spans="2:11" ht="14.15" customHeight="1" x14ac:dyDescent="0.25">
      <c r="G56" s="2"/>
    </row>
    <row r="57" spans="2:11" ht="14.15" customHeight="1" x14ac:dyDescent="0.25">
      <c r="G57" s="2"/>
    </row>
    <row r="58" spans="2:11" ht="14.15" customHeight="1" x14ac:dyDescent="0.25">
      <c r="G58" s="2"/>
    </row>
    <row r="59" spans="2:11" ht="14.15" customHeight="1" x14ac:dyDescent="0.25">
      <c r="G59" s="2"/>
    </row>
    <row r="60" spans="2:11" ht="14.15" customHeight="1" x14ac:dyDescent="0.25">
      <c r="G60" s="2"/>
    </row>
  </sheetData>
  <mergeCells count="2">
    <mergeCell ref="C5:G5"/>
    <mergeCell ref="I5:I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4"/>
  <sheetViews>
    <sheetView topLeftCell="A32"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46.7265625" customWidth="1"/>
    <col min="3" max="3" width="9.6328125" customWidth="1"/>
    <col min="4" max="4" width="12.26953125" customWidth="1"/>
    <col min="5" max="6" width="0" hidden="1"/>
    <col min="7" max="7" width="10.7265625" customWidth="1"/>
    <col min="8" max="8" width="9.26953125" customWidth="1"/>
    <col min="9" max="9" width="12" customWidth="1"/>
    <col min="10" max="11" width="9.26953125" customWidth="1"/>
  </cols>
  <sheetData>
    <row r="1" spans="2:16" ht="14.15" customHeight="1" x14ac:dyDescent="0.25">
      <c r="G1" s="2"/>
    </row>
    <row r="2" spans="2:16" ht="50.75" customHeight="1" x14ac:dyDescent="0.25">
      <c r="B2" s="3"/>
      <c r="G2" s="2"/>
    </row>
    <row r="3" spans="2:16" ht="14.15" customHeight="1" x14ac:dyDescent="0.25">
      <c r="G3" s="2"/>
    </row>
    <row r="4" spans="2:16" ht="14.15" customHeight="1" x14ac:dyDescent="0.3">
      <c r="B4" s="4" t="s">
        <v>65</v>
      </c>
      <c r="C4" s="57"/>
      <c r="D4" s="57"/>
      <c r="E4" s="57"/>
      <c r="F4" s="57"/>
      <c r="G4" s="57"/>
      <c r="I4" s="41"/>
    </row>
    <row r="5" spans="2:16" ht="15.75" customHeight="1" x14ac:dyDescent="0.3">
      <c r="B5" s="34"/>
      <c r="C5" s="232">
        <v>2025</v>
      </c>
      <c r="D5" s="233"/>
      <c r="E5" s="233"/>
      <c r="F5" s="233"/>
      <c r="G5" s="233"/>
      <c r="I5" s="226" t="s">
        <v>1</v>
      </c>
    </row>
    <row r="6" spans="2:16" ht="14.15" customHeight="1" x14ac:dyDescent="0.3">
      <c r="B6" s="5" t="s">
        <v>66</v>
      </c>
      <c r="C6" s="6" t="s">
        <v>3</v>
      </c>
      <c r="D6" s="6" t="s">
        <v>4</v>
      </c>
      <c r="E6" s="6" t="s">
        <v>5</v>
      </c>
      <c r="F6" s="6" t="s">
        <v>46</v>
      </c>
      <c r="G6" s="6" t="s">
        <v>5</v>
      </c>
      <c r="H6" s="33"/>
      <c r="I6" s="228"/>
    </row>
    <row r="7" spans="2:16" ht="14.15" customHeight="1" x14ac:dyDescent="0.25">
      <c r="B7" s="36"/>
      <c r="C7" s="7"/>
      <c r="D7" s="7"/>
      <c r="E7" s="7"/>
      <c r="F7" s="7"/>
      <c r="G7" s="7"/>
      <c r="H7" s="31"/>
      <c r="I7" s="7"/>
      <c r="J7" s="33"/>
    </row>
    <row r="8" spans="2:16" ht="20" customHeight="1" x14ac:dyDescent="0.3">
      <c r="B8" s="8" t="s">
        <v>6</v>
      </c>
      <c r="C8" s="19"/>
      <c r="D8" s="19"/>
      <c r="E8" s="19"/>
      <c r="F8" s="19"/>
      <c r="G8" s="19"/>
      <c r="H8" s="31"/>
      <c r="I8" s="19"/>
      <c r="J8" s="33"/>
    </row>
    <row r="9" spans="2:16" ht="14.15" customHeight="1" x14ac:dyDescent="0.25">
      <c r="B9" s="10" t="s">
        <v>47</v>
      </c>
      <c r="C9" s="11">
        <v>23411.49</v>
      </c>
      <c r="D9" s="17">
        <v>25548.09</v>
      </c>
      <c r="E9" s="223"/>
      <c r="F9" s="19"/>
      <c r="G9" s="171">
        <v>25113.97</v>
      </c>
      <c r="H9" s="31"/>
      <c r="I9" s="171">
        <v>74073.55</v>
      </c>
      <c r="J9" s="33"/>
      <c r="K9" s="2"/>
    </row>
    <row r="10" spans="2:16" ht="14.15" customHeight="1" x14ac:dyDescent="0.25">
      <c r="B10" s="36"/>
      <c r="C10" s="19"/>
      <c r="D10" s="9"/>
      <c r="E10" s="223"/>
      <c r="F10" s="19"/>
      <c r="G10" s="9"/>
      <c r="H10" s="31"/>
      <c r="I10" s="19"/>
      <c r="J10" s="33"/>
    </row>
    <row r="11" spans="2:16" ht="14.15" customHeight="1" x14ac:dyDescent="0.25">
      <c r="B11" s="10" t="s">
        <v>12</v>
      </c>
      <c r="C11" s="11">
        <v>10984.98</v>
      </c>
      <c r="D11" s="17">
        <v>13234.88</v>
      </c>
      <c r="E11" s="223"/>
      <c r="F11" s="19"/>
      <c r="G11" s="171">
        <v>12728.81</v>
      </c>
      <c r="H11" s="172"/>
      <c r="I11" s="171">
        <v>36948.67</v>
      </c>
      <c r="J11" s="33"/>
      <c r="L11" s="2"/>
      <c r="M11" s="2"/>
      <c r="N11" s="1"/>
      <c r="O11" s="2"/>
      <c r="P11" s="1"/>
    </row>
    <row r="12" spans="2:16" ht="14.15" customHeight="1" x14ac:dyDescent="0.3">
      <c r="B12" s="10" t="s">
        <v>13</v>
      </c>
      <c r="C12" s="44">
        <v>0.46920000000000001</v>
      </c>
      <c r="D12" s="58">
        <v>0.51800000000000002</v>
      </c>
      <c r="E12" s="223"/>
      <c r="F12" s="19"/>
      <c r="G12" s="15">
        <v>0.50680000000000003</v>
      </c>
      <c r="H12" s="31"/>
      <c r="I12" s="15">
        <v>0.49880000000000002</v>
      </c>
      <c r="J12" s="33"/>
    </row>
    <row r="13" spans="2:16" ht="14.15" customHeight="1" x14ac:dyDescent="0.25">
      <c r="B13" s="36"/>
      <c r="C13" s="19"/>
      <c r="D13" s="9"/>
      <c r="E13" s="223"/>
      <c r="F13" s="19"/>
      <c r="G13" s="9"/>
      <c r="H13" s="31"/>
      <c r="I13" s="19"/>
      <c r="J13" s="33"/>
    </row>
    <row r="14" spans="2:16" ht="14.15" customHeight="1" x14ac:dyDescent="0.25">
      <c r="B14" s="10" t="s">
        <v>48</v>
      </c>
      <c r="C14" s="11">
        <v>4040.75</v>
      </c>
      <c r="D14" s="17">
        <v>6213.17</v>
      </c>
      <c r="E14" s="19"/>
      <c r="F14" s="19"/>
      <c r="G14" s="171">
        <v>5301.91</v>
      </c>
      <c r="H14" s="172"/>
      <c r="I14" s="171">
        <v>15555.84</v>
      </c>
      <c r="J14" s="33"/>
      <c r="N14" s="1"/>
      <c r="O14" s="1"/>
    </row>
    <row r="15" spans="2:16" ht="14.15" customHeight="1" x14ac:dyDescent="0.25">
      <c r="B15" s="10" t="s">
        <v>67</v>
      </c>
      <c r="C15" s="44">
        <v>0.1726</v>
      </c>
      <c r="D15" s="58">
        <v>0.2432</v>
      </c>
      <c r="E15" s="223"/>
      <c r="F15" s="19"/>
      <c r="G15" s="59">
        <v>0.21110000000000001</v>
      </c>
      <c r="H15" s="31"/>
      <c r="I15" s="59">
        <v>0.21</v>
      </c>
      <c r="J15" s="33"/>
      <c r="N15" s="1"/>
    </row>
    <row r="16" spans="2:16" ht="14.15" customHeight="1" x14ac:dyDescent="0.25">
      <c r="B16" s="36"/>
      <c r="C16" s="19"/>
      <c r="D16" s="9"/>
      <c r="E16" s="19"/>
      <c r="F16" s="19"/>
      <c r="G16" s="9"/>
      <c r="H16" s="31"/>
      <c r="I16" s="19"/>
      <c r="J16" s="33"/>
    </row>
    <row r="17" spans="2:14" ht="14.15" customHeight="1" x14ac:dyDescent="0.25">
      <c r="B17" s="10" t="s">
        <v>68</v>
      </c>
      <c r="C17" s="11">
        <v>1254.52</v>
      </c>
      <c r="D17" s="17">
        <v>2574.4299999999998</v>
      </c>
      <c r="E17" s="19"/>
      <c r="F17" s="19"/>
      <c r="G17" s="171">
        <v>2422.6799999999998</v>
      </c>
      <c r="H17" s="172"/>
      <c r="I17" s="171">
        <v>6251.63</v>
      </c>
      <c r="J17" s="33"/>
      <c r="L17" s="1"/>
      <c r="M17" s="1"/>
      <c r="N17" s="1"/>
    </row>
    <row r="18" spans="2:14" ht="14.15" customHeight="1" x14ac:dyDescent="0.25">
      <c r="B18" s="10" t="s">
        <v>69</v>
      </c>
      <c r="C18" s="44">
        <v>5.3600000000000002E-2</v>
      </c>
      <c r="D18" s="58">
        <v>0.1008</v>
      </c>
      <c r="E18" s="223"/>
      <c r="F18" s="19"/>
      <c r="G18" s="58">
        <v>9.6500000000000002E-2</v>
      </c>
      <c r="H18" s="31"/>
      <c r="I18" s="44">
        <v>8.4400000000000003E-2</v>
      </c>
      <c r="J18" s="33"/>
      <c r="N18" s="1"/>
    </row>
    <row r="19" spans="2:14" ht="14.15" customHeight="1" x14ac:dyDescent="0.25">
      <c r="B19" s="36"/>
      <c r="C19" s="19"/>
      <c r="D19" s="9"/>
      <c r="E19" s="19"/>
      <c r="F19" s="19"/>
      <c r="G19" s="9"/>
      <c r="H19" s="31"/>
      <c r="I19" s="19"/>
      <c r="J19" s="33"/>
      <c r="L19" s="1"/>
    </row>
    <row r="20" spans="2:14" ht="14.15" customHeight="1" x14ac:dyDescent="0.3">
      <c r="B20" s="8" t="s">
        <v>70</v>
      </c>
      <c r="C20" s="19"/>
      <c r="D20" s="9"/>
      <c r="E20" s="223"/>
      <c r="F20" s="19"/>
      <c r="G20" s="9"/>
      <c r="H20" s="31"/>
      <c r="I20" s="19"/>
      <c r="J20" s="33"/>
      <c r="L20" s="1"/>
      <c r="N20" s="1"/>
    </row>
    <row r="21" spans="2:14" ht="14.15" customHeight="1" x14ac:dyDescent="0.25">
      <c r="B21" s="10" t="s">
        <v>52</v>
      </c>
      <c r="C21" s="44">
        <v>0.12479999999999999</v>
      </c>
      <c r="D21" s="58">
        <v>0.1237</v>
      </c>
      <c r="E21" s="19"/>
      <c r="F21" s="19"/>
      <c r="G21" s="58">
        <v>0.121</v>
      </c>
      <c r="H21" s="31"/>
      <c r="I21" s="58">
        <v>0.123</v>
      </c>
      <c r="J21" s="33"/>
    </row>
    <row r="22" spans="2:14" ht="14.15" customHeight="1" x14ac:dyDescent="0.25">
      <c r="B22" s="10" t="s">
        <v>53</v>
      </c>
      <c r="C22" s="44">
        <v>0.11609999999999999</v>
      </c>
      <c r="D22" s="58">
        <v>0.1095</v>
      </c>
      <c r="E22" s="19"/>
      <c r="F22" s="19"/>
      <c r="G22" s="58">
        <v>0.114</v>
      </c>
      <c r="H22" s="31"/>
      <c r="I22" s="58">
        <v>0.113</v>
      </c>
      <c r="J22" s="33"/>
      <c r="N22" s="1"/>
    </row>
    <row r="23" spans="2:14" ht="14.15" customHeight="1" x14ac:dyDescent="0.25">
      <c r="B23" s="10" t="s">
        <v>54</v>
      </c>
      <c r="C23" s="44">
        <v>0.19570000000000001</v>
      </c>
      <c r="D23" s="58">
        <v>0.1643</v>
      </c>
      <c r="E23" s="19"/>
      <c r="F23" s="19"/>
      <c r="G23" s="58">
        <v>0.17</v>
      </c>
      <c r="H23" s="31"/>
      <c r="I23" s="58">
        <v>0.17699999999999999</v>
      </c>
      <c r="J23" s="33"/>
    </row>
    <row r="24" spans="2:14" ht="14.15" customHeight="1" x14ac:dyDescent="0.25">
      <c r="B24" s="10" t="s">
        <v>55</v>
      </c>
      <c r="C24" s="44">
        <v>5.8900000000000001E-2</v>
      </c>
      <c r="D24" s="58">
        <v>5.0799999999999998E-2</v>
      </c>
      <c r="E24" s="19"/>
      <c r="F24" s="19"/>
      <c r="G24" s="58">
        <v>0.06</v>
      </c>
      <c r="H24" s="31"/>
      <c r="I24" s="58">
        <v>5.6000000000000001E-2</v>
      </c>
      <c r="J24" s="33"/>
    </row>
    <row r="25" spans="2:14" ht="14.15" customHeight="1" x14ac:dyDescent="0.25">
      <c r="B25" s="10" t="s">
        <v>71</v>
      </c>
      <c r="C25" s="44">
        <v>5.9999999999999995E-4</v>
      </c>
      <c r="D25" s="58">
        <v>8.0000000000000004E-4</v>
      </c>
      <c r="E25" s="19"/>
      <c r="F25" s="19"/>
      <c r="G25" s="60">
        <v>0</v>
      </c>
      <c r="H25" s="31"/>
      <c r="I25" s="58">
        <v>1E-3</v>
      </c>
      <c r="J25" s="33"/>
    </row>
    <row r="26" spans="2:14" ht="14.15" customHeight="1" x14ac:dyDescent="0.25">
      <c r="B26" s="21" t="s">
        <v>72</v>
      </c>
      <c r="C26" s="46">
        <v>2.9399999999999999E-2</v>
      </c>
      <c r="D26" s="61">
        <v>2.3800000000000002E-2</v>
      </c>
      <c r="E26" s="55"/>
      <c r="F26" s="55"/>
      <c r="G26" s="61">
        <v>0.02</v>
      </c>
      <c r="H26" s="31"/>
      <c r="I26" s="61">
        <v>2.3E-2</v>
      </c>
      <c r="J26" s="33"/>
    </row>
    <row r="27" spans="2:14" ht="14.15" customHeight="1" x14ac:dyDescent="0.25">
      <c r="B27" s="47" t="s">
        <v>57</v>
      </c>
      <c r="C27" s="48">
        <v>0.52549999999999997</v>
      </c>
      <c r="D27" s="49">
        <v>0.47289999999999999</v>
      </c>
      <c r="E27" s="7"/>
      <c r="F27" s="7"/>
      <c r="G27" s="49">
        <v>0.48499999999999999</v>
      </c>
      <c r="H27" s="31"/>
      <c r="I27" s="49">
        <v>0.49399999999999999</v>
      </c>
      <c r="J27" s="33"/>
    </row>
    <row r="28" spans="2:14" ht="14.15" customHeight="1" x14ac:dyDescent="0.25">
      <c r="B28" s="36"/>
      <c r="C28" s="19"/>
      <c r="D28" s="9"/>
      <c r="E28" s="19"/>
      <c r="F28" s="19"/>
      <c r="G28" s="9"/>
      <c r="H28" s="31"/>
      <c r="I28" s="9"/>
      <c r="J28" s="33"/>
    </row>
    <row r="29" spans="2:14" ht="14.15" customHeight="1" x14ac:dyDescent="0.25">
      <c r="B29" s="10" t="s">
        <v>58</v>
      </c>
      <c r="C29" s="44">
        <v>0.29609999999999997</v>
      </c>
      <c r="D29" s="58">
        <v>0.2747</v>
      </c>
      <c r="E29" s="19"/>
      <c r="F29" s="19"/>
      <c r="G29" s="58">
        <v>0.29199999999999998</v>
      </c>
      <c r="H29" s="31"/>
      <c r="I29" s="58">
        <v>0.28699999999999998</v>
      </c>
      <c r="J29" s="33"/>
    </row>
    <row r="30" spans="2:14" ht="14.15" customHeight="1" x14ac:dyDescent="0.25">
      <c r="B30" s="36"/>
      <c r="C30" s="19"/>
      <c r="D30" s="9"/>
      <c r="E30" s="19"/>
      <c r="F30" s="19"/>
      <c r="G30" s="9"/>
      <c r="H30" s="31"/>
      <c r="I30" s="9"/>
      <c r="J30" s="33"/>
    </row>
    <row r="31" spans="2:14" ht="14.15" customHeight="1" x14ac:dyDescent="0.25">
      <c r="B31" s="36"/>
      <c r="C31" s="19"/>
      <c r="D31" s="9"/>
      <c r="E31" s="19"/>
      <c r="F31" s="19"/>
      <c r="G31" s="9"/>
      <c r="H31" s="31"/>
      <c r="I31" s="9"/>
      <c r="J31" s="33"/>
    </row>
    <row r="32" spans="2:14" ht="14.15" customHeight="1" x14ac:dyDescent="0.3">
      <c r="B32" s="8" t="s">
        <v>24</v>
      </c>
      <c r="C32" s="19"/>
      <c r="D32" s="9"/>
      <c r="E32" s="19"/>
      <c r="F32" s="19"/>
      <c r="G32" s="9"/>
      <c r="H32" s="31"/>
      <c r="I32" s="9"/>
      <c r="J32" s="33"/>
    </row>
    <row r="33" spans="2:10" ht="14.15" customHeight="1" x14ac:dyDescent="0.25">
      <c r="B33" s="10" t="s">
        <v>73</v>
      </c>
      <c r="C33" s="11">
        <v>747.33</v>
      </c>
      <c r="D33" s="17">
        <v>3029.65</v>
      </c>
      <c r="E33" s="19"/>
      <c r="F33" s="19"/>
      <c r="G33" s="17">
        <v>6178.79</v>
      </c>
      <c r="H33" s="31"/>
      <c r="I33" s="17">
        <v>6178.79</v>
      </c>
      <c r="J33" s="33"/>
    </row>
    <row r="34" spans="2:10" ht="14.15" customHeight="1" x14ac:dyDescent="0.25">
      <c r="B34" s="10" t="s">
        <v>59</v>
      </c>
      <c r="C34" s="11">
        <v>4091.78</v>
      </c>
      <c r="D34" s="17">
        <v>3274.38</v>
      </c>
      <c r="E34" s="19"/>
      <c r="F34" s="19"/>
      <c r="G34" s="17">
        <v>1929.78</v>
      </c>
      <c r="H34" s="31"/>
      <c r="I34" s="17">
        <v>1929.78</v>
      </c>
      <c r="J34" s="33"/>
    </row>
    <row r="35" spans="2:10" ht="14.15" customHeight="1" x14ac:dyDescent="0.25">
      <c r="B35" s="10" t="s">
        <v>60</v>
      </c>
      <c r="C35" s="11">
        <v>11110.92</v>
      </c>
      <c r="D35" s="17">
        <v>12192.62</v>
      </c>
      <c r="E35" s="19"/>
      <c r="F35" s="19"/>
      <c r="G35" s="17">
        <v>6458.99</v>
      </c>
      <c r="H35" s="31"/>
      <c r="I35" s="17">
        <v>6458.99</v>
      </c>
      <c r="J35" s="33"/>
    </row>
    <row r="36" spans="2:10" ht="14.15" customHeight="1" x14ac:dyDescent="0.25">
      <c r="B36" s="10" t="s">
        <v>28</v>
      </c>
      <c r="C36" s="11">
        <v>39756.44</v>
      </c>
      <c r="D36" s="17">
        <v>39212.89</v>
      </c>
      <c r="E36" s="19"/>
      <c r="F36" s="19"/>
      <c r="G36" s="17">
        <v>39112.14</v>
      </c>
      <c r="H36" s="31"/>
      <c r="I36" s="17">
        <v>39112.14</v>
      </c>
      <c r="J36" s="33"/>
    </row>
    <row r="37" spans="2:10" ht="14.15" customHeight="1" x14ac:dyDescent="0.25">
      <c r="B37" s="10" t="s">
        <v>29</v>
      </c>
      <c r="C37" s="11">
        <v>69759.539999999994</v>
      </c>
      <c r="D37" s="17">
        <v>64477.06</v>
      </c>
      <c r="E37" s="19"/>
      <c r="F37" s="19"/>
      <c r="G37" s="17">
        <v>66899.75</v>
      </c>
      <c r="H37" s="31"/>
      <c r="I37" s="17">
        <v>66899.75</v>
      </c>
      <c r="J37" s="33"/>
    </row>
    <row r="38" spans="2:10" ht="14.15" customHeight="1" x14ac:dyDescent="0.25">
      <c r="B38" s="10" t="s">
        <v>30</v>
      </c>
      <c r="C38" s="62">
        <v>0.73</v>
      </c>
      <c r="D38" s="62">
        <v>0.8</v>
      </c>
      <c r="E38" s="64"/>
      <c r="F38" s="64"/>
      <c r="G38" s="62">
        <v>0.68</v>
      </c>
      <c r="H38" s="31"/>
      <c r="I38" s="62">
        <v>0.68</v>
      </c>
      <c r="J38" s="33"/>
    </row>
    <row r="39" spans="2:10" ht="14.15" customHeight="1" x14ac:dyDescent="0.25">
      <c r="B39" s="10" t="s">
        <v>31</v>
      </c>
      <c r="C39" s="62">
        <v>1.02</v>
      </c>
      <c r="D39" s="62">
        <v>1.01</v>
      </c>
      <c r="E39" s="64"/>
      <c r="F39" s="64"/>
      <c r="G39" s="62">
        <v>0.9</v>
      </c>
      <c r="H39" s="31"/>
      <c r="I39" s="62">
        <v>0.9</v>
      </c>
      <c r="J39" s="33"/>
    </row>
    <row r="40" spans="2:10" ht="14.15" customHeight="1" x14ac:dyDescent="0.25">
      <c r="B40" s="36"/>
      <c r="C40" s="65"/>
      <c r="D40" s="9"/>
      <c r="E40" s="19"/>
      <c r="F40" s="19"/>
      <c r="G40" s="9"/>
      <c r="H40" s="31"/>
      <c r="I40" s="9"/>
      <c r="J40" s="33"/>
    </row>
    <row r="41" spans="2:10" ht="14.15" customHeight="1" x14ac:dyDescent="0.25">
      <c r="B41" s="36"/>
      <c r="C41" s="19"/>
      <c r="D41" s="9"/>
      <c r="E41" s="19"/>
      <c r="F41" s="19"/>
      <c r="G41" s="9"/>
      <c r="H41" s="31"/>
      <c r="I41" s="9"/>
      <c r="J41" s="33"/>
    </row>
    <row r="42" spans="2:10" ht="14.15" customHeight="1" x14ac:dyDescent="0.3">
      <c r="B42" s="8" t="s">
        <v>32</v>
      </c>
      <c r="C42" s="19"/>
      <c r="D42" s="9"/>
      <c r="E42" s="19"/>
      <c r="F42" s="19"/>
      <c r="G42" s="9"/>
      <c r="H42" s="31"/>
      <c r="I42" s="9"/>
      <c r="J42" s="33"/>
    </row>
    <row r="43" spans="2:10" ht="14.15" customHeight="1" x14ac:dyDescent="0.3">
      <c r="B43" s="39"/>
      <c r="C43" s="19"/>
      <c r="D43" s="9"/>
      <c r="E43" s="19"/>
      <c r="F43" s="19"/>
      <c r="G43" s="9"/>
      <c r="H43" s="31"/>
      <c r="I43" s="9"/>
      <c r="J43" s="33"/>
    </row>
    <row r="44" spans="2:10" ht="14.15" customHeight="1" x14ac:dyDescent="0.3">
      <c r="B44" s="13" t="s">
        <v>61</v>
      </c>
      <c r="C44" s="19"/>
      <c r="D44" s="9"/>
      <c r="E44" s="19"/>
      <c r="F44" s="19"/>
      <c r="G44" s="9"/>
      <c r="H44" s="31"/>
      <c r="I44" s="9"/>
      <c r="J44" s="33"/>
    </row>
    <row r="45" spans="2:10" ht="14.15" customHeight="1" x14ac:dyDescent="0.25">
      <c r="B45" s="10" t="s">
        <v>33</v>
      </c>
      <c r="C45" s="11">
        <v>1062.18</v>
      </c>
      <c r="D45" s="17">
        <v>1092.53</v>
      </c>
      <c r="E45" s="19"/>
      <c r="F45" s="19"/>
      <c r="G45" s="17">
        <v>1119.82</v>
      </c>
      <c r="H45" s="31"/>
      <c r="I45" s="145">
        <v>1119.82</v>
      </c>
      <c r="J45" s="33"/>
    </row>
    <row r="46" spans="2:10" ht="14.15" customHeight="1" x14ac:dyDescent="0.25">
      <c r="B46" s="21" t="s">
        <v>34</v>
      </c>
      <c r="C46" s="51">
        <v>55302.21</v>
      </c>
      <c r="D46" s="22">
        <v>56304.44</v>
      </c>
      <c r="E46" s="55"/>
      <c r="F46" s="55"/>
      <c r="G46" s="22">
        <v>56403.67</v>
      </c>
      <c r="H46" s="31"/>
      <c r="I46" s="146">
        <v>56403.67</v>
      </c>
      <c r="J46" s="33"/>
    </row>
    <row r="47" spans="2:10" ht="14.15" customHeight="1" x14ac:dyDescent="0.25">
      <c r="B47" s="47" t="s">
        <v>62</v>
      </c>
      <c r="C47" s="53">
        <v>56364.39</v>
      </c>
      <c r="D47" s="29">
        <v>57396.97</v>
      </c>
      <c r="E47" s="7"/>
      <c r="F47" s="7"/>
      <c r="G47" s="29">
        <v>57523.48</v>
      </c>
      <c r="H47" s="31"/>
      <c r="I47" s="173">
        <v>57523.48</v>
      </c>
      <c r="J47" s="33"/>
    </row>
    <row r="48" spans="2:10" ht="14.15" customHeight="1" x14ac:dyDescent="0.25">
      <c r="B48" s="36"/>
      <c r="C48" s="19"/>
      <c r="D48" s="9"/>
      <c r="E48" s="19"/>
      <c r="F48" s="19"/>
      <c r="G48" s="9"/>
      <c r="H48" s="31"/>
      <c r="I48" s="9"/>
      <c r="J48" s="33"/>
    </row>
    <row r="49" spans="2:10" ht="14.15" customHeight="1" x14ac:dyDescent="0.3">
      <c r="B49" s="63" t="s">
        <v>74</v>
      </c>
      <c r="C49" s="55"/>
      <c r="D49" s="23"/>
      <c r="E49" s="55"/>
      <c r="F49" s="55"/>
      <c r="G49" s="23"/>
      <c r="H49" s="31"/>
      <c r="I49" s="23"/>
      <c r="J49" s="33"/>
    </row>
    <row r="50" spans="2:10" ht="14.15" customHeight="1" x14ac:dyDescent="0.25">
      <c r="B50" s="47" t="s">
        <v>64</v>
      </c>
      <c r="C50" s="53">
        <v>133.38</v>
      </c>
      <c r="D50" s="29">
        <v>144.86000000000001</v>
      </c>
      <c r="E50" s="28"/>
      <c r="F50" s="28"/>
      <c r="G50" s="29">
        <v>140.54</v>
      </c>
      <c r="H50" s="31"/>
      <c r="I50" s="29">
        <v>140.54</v>
      </c>
      <c r="J50" s="33"/>
    </row>
    <row r="51" spans="2:10" ht="14.15" customHeight="1" x14ac:dyDescent="0.25">
      <c r="B51" s="36"/>
      <c r="C51" s="19"/>
      <c r="D51" s="9"/>
      <c r="E51" s="19"/>
      <c r="F51" s="19"/>
      <c r="G51" s="9"/>
      <c r="H51" s="31"/>
      <c r="I51" s="19"/>
      <c r="J51" s="33"/>
    </row>
    <row r="52" spans="2:10" ht="14.15" customHeight="1" x14ac:dyDescent="0.25">
      <c r="B52" s="30" t="s">
        <v>75</v>
      </c>
      <c r="G52" s="2"/>
    </row>
    <row r="53" spans="2:10" ht="14.15" customHeight="1" x14ac:dyDescent="0.25">
      <c r="B53" s="30" t="s">
        <v>76</v>
      </c>
      <c r="G53" s="2"/>
    </row>
    <row r="54" spans="2:10" ht="14.15" customHeight="1" x14ac:dyDescent="0.25">
      <c r="G54" s="2"/>
    </row>
  </sheetData>
  <mergeCells count="2">
    <mergeCell ref="C5:G5"/>
    <mergeCell ref="I5:I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56"/>
  <sheetViews>
    <sheetView topLeftCell="A16" zoomScale="115" zoomScaleNormal="115"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57.6328125" customWidth="1"/>
    <col min="3" max="4" width="9.453125" customWidth="1"/>
    <col min="5" max="6" width="0" hidden="1"/>
    <col min="7" max="8" width="12" customWidth="1"/>
    <col min="9" max="9" width="9.453125" customWidth="1"/>
  </cols>
  <sheetData>
    <row r="1" spans="2:10" ht="14.15" customHeight="1" x14ac:dyDescent="0.25">
      <c r="G1" s="2"/>
      <c r="H1" s="2"/>
    </row>
    <row r="2" spans="2:10" ht="60" customHeight="1" x14ac:dyDescent="0.25">
      <c r="B2" s="66"/>
      <c r="G2" s="2"/>
      <c r="H2" s="2"/>
    </row>
    <row r="3" spans="2:10" ht="14.15" customHeight="1" x14ac:dyDescent="0.25">
      <c r="G3" s="2"/>
      <c r="H3" s="2"/>
    </row>
    <row r="4" spans="2:10" ht="14.15" customHeight="1" x14ac:dyDescent="0.3">
      <c r="B4" s="4" t="s">
        <v>77</v>
      </c>
      <c r="C4" s="41"/>
      <c r="D4" s="41"/>
      <c r="E4" s="41"/>
      <c r="F4" s="41"/>
      <c r="G4" s="41"/>
      <c r="H4" s="2"/>
      <c r="I4" s="57"/>
    </row>
    <row r="5" spans="2:10" ht="14.15" customHeight="1" x14ac:dyDescent="0.3">
      <c r="B5" s="34"/>
      <c r="C5" s="229">
        <v>2025</v>
      </c>
      <c r="D5" s="230"/>
      <c r="E5" s="230"/>
      <c r="F5" s="230"/>
      <c r="G5" s="230"/>
      <c r="H5" s="67"/>
      <c r="I5" s="234" t="s">
        <v>1</v>
      </c>
      <c r="J5" s="33"/>
    </row>
    <row r="6" spans="2:10" ht="14.15" customHeight="1" x14ac:dyDescent="0.3">
      <c r="B6" s="5" t="s">
        <v>78</v>
      </c>
      <c r="C6" s="6" t="s">
        <v>3</v>
      </c>
      <c r="D6" s="6" t="s">
        <v>4</v>
      </c>
      <c r="E6" s="6" t="s">
        <v>5</v>
      </c>
      <c r="F6" s="6" t="s">
        <v>46</v>
      </c>
      <c r="G6" s="6" t="s">
        <v>5</v>
      </c>
      <c r="H6" s="31"/>
      <c r="I6" s="235"/>
      <c r="J6" s="33"/>
    </row>
    <row r="7" spans="2:10" ht="14.15" customHeight="1" x14ac:dyDescent="0.25">
      <c r="B7" s="36"/>
      <c r="C7" s="7"/>
      <c r="D7" s="7"/>
      <c r="E7" s="7"/>
      <c r="F7" s="7"/>
      <c r="G7" s="7"/>
      <c r="H7" s="31"/>
      <c r="I7" s="7"/>
      <c r="J7" s="33"/>
    </row>
    <row r="8" spans="2:10" ht="14.15" customHeight="1" x14ac:dyDescent="0.3">
      <c r="B8" s="8" t="s">
        <v>6</v>
      </c>
      <c r="C8" s="19"/>
      <c r="D8" s="19"/>
      <c r="E8" s="19"/>
      <c r="F8" s="19"/>
      <c r="G8" s="19"/>
      <c r="H8" s="31"/>
      <c r="I8" s="64"/>
      <c r="J8" s="33"/>
    </row>
    <row r="9" spans="2:10" ht="14.15" customHeight="1" x14ac:dyDescent="0.25">
      <c r="B9" s="10" t="s">
        <v>47</v>
      </c>
      <c r="C9" s="11">
        <v>43293.95</v>
      </c>
      <c r="D9" s="11">
        <v>44125.72</v>
      </c>
      <c r="E9" s="19"/>
      <c r="F9" s="19"/>
      <c r="G9" s="171">
        <v>45689.760000000002</v>
      </c>
      <c r="H9" s="172"/>
      <c r="I9" s="184">
        <v>133109.43</v>
      </c>
      <c r="J9" s="33"/>
    </row>
    <row r="10" spans="2:10" ht="14.15" customHeight="1" x14ac:dyDescent="0.25">
      <c r="B10" s="36"/>
      <c r="C10" s="19"/>
      <c r="D10" s="19"/>
      <c r="E10" s="19"/>
      <c r="F10" s="19"/>
      <c r="G10" s="19"/>
      <c r="H10" s="31"/>
      <c r="I10" s="64"/>
      <c r="J10" s="33"/>
    </row>
    <row r="11" spans="2:10" ht="14.15" customHeight="1" x14ac:dyDescent="0.25">
      <c r="B11" s="10" t="s">
        <v>12</v>
      </c>
      <c r="C11" s="11">
        <v>19697.37</v>
      </c>
      <c r="D11" s="11">
        <v>20960.61</v>
      </c>
      <c r="E11" s="19"/>
      <c r="F11" s="19"/>
      <c r="G11" s="171">
        <v>22477.5</v>
      </c>
      <c r="H11" s="31"/>
      <c r="I11" s="184">
        <v>63135.479999999996</v>
      </c>
      <c r="J11" s="33"/>
    </row>
    <row r="12" spans="2:10" ht="14.15" customHeight="1" x14ac:dyDescent="0.3">
      <c r="B12" s="10" t="s">
        <v>13</v>
      </c>
      <c r="C12" s="44">
        <v>0.45490000000000003</v>
      </c>
      <c r="D12" s="44">
        <v>0.47499999999999998</v>
      </c>
      <c r="E12" s="19"/>
      <c r="F12" s="19"/>
      <c r="G12" s="15">
        <v>0.4919</v>
      </c>
      <c r="H12" s="31"/>
      <c r="I12" s="86">
        <v>0.4743</v>
      </c>
      <c r="J12" s="33"/>
    </row>
    <row r="13" spans="2:10" ht="14.15" customHeight="1" x14ac:dyDescent="0.25">
      <c r="B13" s="36"/>
      <c r="C13" s="19"/>
      <c r="D13" s="19"/>
      <c r="E13" s="19"/>
      <c r="F13" s="19"/>
      <c r="G13" s="19"/>
      <c r="H13" s="31"/>
      <c r="I13" s="64"/>
      <c r="J13" s="33"/>
    </row>
    <row r="14" spans="2:10" ht="14.15" customHeight="1" x14ac:dyDescent="0.25">
      <c r="B14" s="10" t="s">
        <v>48</v>
      </c>
      <c r="C14" s="11">
        <v>8027.34</v>
      </c>
      <c r="D14" s="11">
        <v>8537.24</v>
      </c>
      <c r="E14" s="19"/>
      <c r="F14" s="19"/>
      <c r="G14" s="171">
        <v>10368.41</v>
      </c>
      <c r="H14" s="31"/>
      <c r="I14" s="184">
        <v>26932.99</v>
      </c>
      <c r="J14" s="33"/>
    </row>
    <row r="15" spans="2:10" ht="14.15" customHeight="1" x14ac:dyDescent="0.25">
      <c r="B15" s="10" t="s">
        <v>49</v>
      </c>
      <c r="C15" s="44">
        <v>0.18540000000000001</v>
      </c>
      <c r="D15" s="44">
        <v>0.19339999999999999</v>
      </c>
      <c r="E15" s="19"/>
      <c r="F15" s="19"/>
      <c r="G15" s="59">
        <v>0.22689999999999999</v>
      </c>
      <c r="H15" s="31"/>
      <c r="I15" s="87">
        <v>0.20230000000000001</v>
      </c>
      <c r="J15" s="33"/>
    </row>
    <row r="16" spans="2:10" ht="14.15" customHeight="1" x14ac:dyDescent="0.25">
      <c r="B16" s="36"/>
      <c r="C16" s="19"/>
      <c r="D16" s="19"/>
      <c r="E16" s="19"/>
      <c r="F16" s="19"/>
      <c r="G16" s="19"/>
      <c r="H16" s="31"/>
      <c r="I16" s="64"/>
      <c r="J16" s="33"/>
    </row>
    <row r="17" spans="2:10" ht="14.15" customHeight="1" x14ac:dyDescent="0.25">
      <c r="B17" s="10" t="s">
        <v>68</v>
      </c>
      <c r="C17" s="11">
        <v>4131.22</v>
      </c>
      <c r="D17" s="11">
        <v>5066.2700000000004</v>
      </c>
      <c r="E17" s="19"/>
      <c r="F17" s="19"/>
      <c r="G17" s="171">
        <v>5693.77</v>
      </c>
      <c r="H17" s="31"/>
      <c r="I17" s="184">
        <v>14891.260000000002</v>
      </c>
      <c r="J17" s="33"/>
    </row>
    <row r="18" spans="2:10" ht="14.15" customHeight="1" x14ac:dyDescent="0.25">
      <c r="B18" s="10" t="s">
        <v>69</v>
      </c>
      <c r="C18" s="44">
        <v>9.5399999999999999E-2</v>
      </c>
      <c r="D18" s="44">
        <v>0.1148</v>
      </c>
      <c r="E18" s="19"/>
      <c r="F18" s="19"/>
      <c r="G18" s="44">
        <v>0.1246</v>
      </c>
      <c r="H18" s="31"/>
      <c r="I18" s="142">
        <v>0.1119</v>
      </c>
      <c r="J18" s="33"/>
    </row>
    <row r="19" spans="2:10" ht="14.15" customHeight="1" x14ac:dyDescent="0.25">
      <c r="B19" s="36"/>
      <c r="C19" s="19"/>
      <c r="D19" s="19"/>
      <c r="E19" s="19"/>
      <c r="F19" s="19"/>
      <c r="G19" s="19"/>
      <c r="H19" s="31"/>
      <c r="I19" s="64"/>
      <c r="J19" s="33"/>
    </row>
    <row r="20" spans="2:10" ht="14.15" customHeight="1" x14ac:dyDescent="0.25">
      <c r="B20" s="36"/>
      <c r="C20" s="19"/>
      <c r="D20" s="19"/>
      <c r="E20" s="19"/>
      <c r="F20" s="19"/>
      <c r="G20" s="19"/>
      <c r="H20" s="31"/>
      <c r="I20" s="64"/>
      <c r="J20" s="33"/>
    </row>
    <row r="21" spans="2:10" ht="14.15" customHeight="1" x14ac:dyDescent="0.3">
      <c r="B21" s="8" t="s">
        <v>51</v>
      </c>
      <c r="C21" s="19"/>
      <c r="D21" s="19"/>
      <c r="E21" s="19"/>
      <c r="F21" s="19"/>
      <c r="G21" s="19"/>
      <c r="H21" s="31"/>
      <c r="I21" s="64"/>
      <c r="J21" s="33"/>
    </row>
    <row r="22" spans="2:10" ht="14.15" customHeight="1" x14ac:dyDescent="0.25">
      <c r="B22" s="10" t="s">
        <v>52</v>
      </c>
      <c r="C22" s="44">
        <v>0.152</v>
      </c>
      <c r="D22" s="44">
        <v>0.13</v>
      </c>
      <c r="E22" s="19"/>
      <c r="F22" s="19"/>
      <c r="G22" s="44">
        <v>0.123</v>
      </c>
      <c r="H22" s="31"/>
      <c r="I22" s="175">
        <v>0.115</v>
      </c>
      <c r="J22" s="33"/>
    </row>
    <row r="23" spans="2:10" ht="14.15" customHeight="1" x14ac:dyDescent="0.25">
      <c r="B23" s="10" t="s">
        <v>53</v>
      </c>
      <c r="C23" s="44">
        <v>9.0999999999999998E-2</v>
      </c>
      <c r="D23" s="44">
        <v>9.6000000000000002E-2</v>
      </c>
      <c r="E23" s="19"/>
      <c r="F23" s="19"/>
      <c r="G23" s="44">
        <v>8.5000000000000006E-2</v>
      </c>
      <c r="H23" s="31"/>
      <c r="I23" s="175">
        <v>9.0999999999999998E-2</v>
      </c>
      <c r="J23" s="33"/>
    </row>
    <row r="24" spans="2:10" ht="14.15" customHeight="1" x14ac:dyDescent="0.25">
      <c r="B24" s="10" t="s">
        <v>54</v>
      </c>
      <c r="C24" s="44">
        <v>0.14199999999999999</v>
      </c>
      <c r="D24" s="44">
        <v>0.13800000000000001</v>
      </c>
      <c r="E24" s="19"/>
      <c r="F24" s="19"/>
      <c r="G24" s="44">
        <v>0.14099999999999999</v>
      </c>
      <c r="H24" s="31"/>
      <c r="I24" s="175">
        <v>0.14099999999999999</v>
      </c>
      <c r="J24" s="33"/>
    </row>
    <row r="25" spans="2:10" ht="14.15" customHeight="1" x14ac:dyDescent="0.25">
      <c r="B25" s="10" t="s">
        <v>55</v>
      </c>
      <c r="C25" s="44">
        <v>9.0999999999999998E-2</v>
      </c>
      <c r="D25" s="44">
        <v>8.6999999999999994E-2</v>
      </c>
      <c r="E25" s="19"/>
      <c r="F25" s="19"/>
      <c r="G25" s="44">
        <v>9.0999999999999998E-2</v>
      </c>
      <c r="H25" s="31"/>
      <c r="I25" s="175">
        <v>0.09</v>
      </c>
      <c r="J25" s="33"/>
    </row>
    <row r="26" spans="2:10" ht="14.15" customHeight="1" x14ac:dyDescent="0.25">
      <c r="B26" s="10" t="s">
        <v>71</v>
      </c>
      <c r="C26" s="44">
        <v>1.2999999999999999E-2</v>
      </c>
      <c r="D26" s="44">
        <v>1.9E-2</v>
      </c>
      <c r="E26" s="19"/>
      <c r="F26" s="19"/>
      <c r="G26" s="44">
        <v>1.7000000000000001E-2</v>
      </c>
      <c r="H26" s="31"/>
      <c r="I26" s="175">
        <v>1.6E-2</v>
      </c>
      <c r="J26" s="33"/>
    </row>
    <row r="27" spans="2:10" ht="14.15" customHeight="1" x14ac:dyDescent="0.25">
      <c r="B27" s="21" t="s">
        <v>72</v>
      </c>
      <c r="C27" s="46">
        <v>5.6000000000000001E-2</v>
      </c>
      <c r="D27" s="46">
        <v>5.8999999999999997E-2</v>
      </c>
      <c r="E27" s="55"/>
      <c r="F27" s="55"/>
      <c r="G27" s="46">
        <v>4.9000000000000002E-2</v>
      </c>
      <c r="H27" s="31"/>
      <c r="I27" s="176">
        <v>7.3999999999999996E-2</v>
      </c>
      <c r="J27" s="33"/>
    </row>
    <row r="28" spans="2:10" ht="14.15" customHeight="1" x14ac:dyDescent="0.25">
      <c r="B28" s="47" t="s">
        <v>57</v>
      </c>
      <c r="C28" s="48">
        <v>0.54400000000000004</v>
      </c>
      <c r="D28" s="48">
        <v>0.52900000000000003</v>
      </c>
      <c r="E28" s="7"/>
      <c r="F28" s="7"/>
      <c r="G28" s="48">
        <v>0.50700000000000001</v>
      </c>
      <c r="H28" s="31"/>
      <c r="I28" s="177">
        <v>0.52700000000000002</v>
      </c>
      <c r="J28" s="33"/>
    </row>
    <row r="29" spans="2:10" ht="14.15" customHeight="1" x14ac:dyDescent="0.25">
      <c r="B29" s="36"/>
      <c r="C29" s="19"/>
      <c r="D29" s="19"/>
      <c r="E29" s="19"/>
      <c r="F29" s="19"/>
      <c r="G29" s="19"/>
      <c r="H29" s="31"/>
      <c r="I29" s="64"/>
      <c r="J29" s="33"/>
    </row>
    <row r="30" spans="2:10" ht="14.15" customHeight="1" x14ac:dyDescent="0.25">
      <c r="B30" s="10" t="s">
        <v>58</v>
      </c>
      <c r="C30" s="44">
        <v>0.27</v>
      </c>
      <c r="D30" s="44">
        <v>0.27700000000000002</v>
      </c>
      <c r="E30" s="19"/>
      <c r="F30" s="19"/>
      <c r="G30" s="44">
        <v>0.26500000000000001</v>
      </c>
      <c r="H30" s="31"/>
      <c r="I30" s="175">
        <v>0.27</v>
      </c>
      <c r="J30" s="33"/>
    </row>
    <row r="31" spans="2:10" ht="14.15" customHeight="1" x14ac:dyDescent="0.25">
      <c r="B31" s="36"/>
      <c r="C31" s="19"/>
      <c r="D31" s="19"/>
      <c r="E31" s="19"/>
      <c r="F31" s="19"/>
      <c r="G31" s="19"/>
      <c r="H31" s="31"/>
      <c r="I31" s="178"/>
      <c r="J31" s="33"/>
    </row>
    <row r="32" spans="2:10" ht="14.15" customHeight="1" x14ac:dyDescent="0.25">
      <c r="B32" s="36"/>
      <c r="C32" s="19"/>
      <c r="D32" s="19"/>
      <c r="E32" s="19"/>
      <c r="F32" s="19"/>
      <c r="G32" s="19"/>
      <c r="H32" s="31"/>
      <c r="I32" s="178"/>
      <c r="J32" s="33"/>
    </row>
    <row r="33" spans="2:10" ht="14.15" customHeight="1" x14ac:dyDescent="0.3">
      <c r="B33" s="8" t="s">
        <v>24</v>
      </c>
      <c r="C33" s="19"/>
      <c r="D33" s="19"/>
      <c r="E33" s="19"/>
      <c r="F33" s="19"/>
      <c r="G33" s="19"/>
      <c r="H33" s="31"/>
      <c r="I33" s="178"/>
      <c r="J33" s="33"/>
    </row>
    <row r="34" spans="2:10" ht="14.15" customHeight="1" x14ac:dyDescent="0.25">
      <c r="B34" s="10" t="s">
        <v>73</v>
      </c>
      <c r="C34" s="11">
        <v>3658</v>
      </c>
      <c r="D34" s="11">
        <v>11128</v>
      </c>
      <c r="E34" s="19"/>
      <c r="F34" s="19"/>
      <c r="G34" s="11">
        <v>14210</v>
      </c>
      <c r="H34" s="31"/>
      <c r="I34" s="179">
        <v>14210</v>
      </c>
      <c r="J34" s="33"/>
    </row>
    <row r="35" spans="2:10" ht="14.15" customHeight="1" x14ac:dyDescent="0.25">
      <c r="B35" s="10" t="s">
        <v>59</v>
      </c>
      <c r="C35" s="11">
        <v>36539</v>
      </c>
      <c r="D35" s="11">
        <v>38863</v>
      </c>
      <c r="E35" s="19"/>
      <c r="F35" s="19"/>
      <c r="G35" s="11">
        <v>13201</v>
      </c>
      <c r="H35" s="31"/>
      <c r="I35" s="179">
        <v>13201</v>
      </c>
      <c r="J35" s="33"/>
    </row>
    <row r="36" spans="2:10" ht="14.15" customHeight="1" x14ac:dyDescent="0.25">
      <c r="B36" s="10" t="s">
        <v>60</v>
      </c>
      <c r="C36" s="11">
        <v>98492</v>
      </c>
      <c r="D36" s="11">
        <v>105211</v>
      </c>
      <c r="E36" s="19"/>
      <c r="F36" s="19"/>
      <c r="G36" s="11">
        <v>71375</v>
      </c>
      <c r="H36" s="31"/>
      <c r="I36" s="179">
        <v>71375</v>
      </c>
      <c r="J36" s="33"/>
    </row>
    <row r="37" spans="2:10" ht="14.15" customHeight="1" x14ac:dyDescent="0.25">
      <c r="B37" s="10" t="s">
        <v>28</v>
      </c>
      <c r="C37" s="11">
        <v>11885</v>
      </c>
      <c r="D37" s="11">
        <v>10861</v>
      </c>
      <c r="E37" s="19"/>
      <c r="F37" s="19"/>
      <c r="G37" s="11">
        <v>11024</v>
      </c>
      <c r="H37" s="31"/>
      <c r="I37" s="179">
        <v>11024</v>
      </c>
      <c r="J37" s="33"/>
    </row>
    <row r="38" spans="2:10" ht="14.15" customHeight="1" x14ac:dyDescent="0.25">
      <c r="B38" s="10" t="s">
        <v>29</v>
      </c>
      <c r="C38" s="11">
        <v>82409</v>
      </c>
      <c r="D38" s="11">
        <v>66349</v>
      </c>
      <c r="E38" s="19"/>
      <c r="F38" s="19"/>
      <c r="G38" s="11">
        <v>83926</v>
      </c>
      <c r="H38" s="31"/>
      <c r="I38" s="179">
        <v>83926</v>
      </c>
      <c r="J38" s="33"/>
    </row>
    <row r="39" spans="2:10" ht="14.15" customHeight="1" x14ac:dyDescent="0.25">
      <c r="B39" s="10" t="s">
        <v>30</v>
      </c>
      <c r="C39" s="50">
        <v>1.2</v>
      </c>
      <c r="D39" s="50">
        <v>1.3</v>
      </c>
      <c r="E39" s="19"/>
      <c r="F39" s="19"/>
      <c r="G39" s="50">
        <v>0.9</v>
      </c>
      <c r="H39" s="31"/>
      <c r="I39" s="180">
        <v>0.85</v>
      </c>
      <c r="J39" s="33"/>
    </row>
    <row r="40" spans="2:10" ht="14.15" customHeight="1" x14ac:dyDescent="0.25">
      <c r="B40" s="10" t="s">
        <v>31</v>
      </c>
      <c r="C40" s="50">
        <v>1.25</v>
      </c>
      <c r="D40" s="50">
        <v>1.3</v>
      </c>
      <c r="E40" s="19"/>
      <c r="F40" s="19"/>
      <c r="G40" s="50">
        <v>0.9</v>
      </c>
      <c r="H40" s="31"/>
      <c r="I40" s="180">
        <v>0.85</v>
      </c>
      <c r="J40" s="33"/>
    </row>
    <row r="41" spans="2:10" ht="14.15" customHeight="1" x14ac:dyDescent="0.25">
      <c r="B41" s="36"/>
      <c r="C41" s="19"/>
      <c r="D41" s="19"/>
      <c r="E41" s="19"/>
      <c r="F41" s="19"/>
      <c r="G41" s="19"/>
      <c r="H41" s="31"/>
      <c r="I41" s="181"/>
      <c r="J41" s="33"/>
    </row>
    <row r="42" spans="2:10" ht="14.15" customHeight="1" x14ac:dyDescent="0.25">
      <c r="B42" s="36"/>
      <c r="C42" s="19"/>
      <c r="D42" s="19"/>
      <c r="E42" s="19"/>
      <c r="F42" s="19"/>
      <c r="G42" s="19"/>
      <c r="H42" s="31"/>
      <c r="I42" s="64"/>
      <c r="J42" s="33"/>
    </row>
    <row r="43" spans="2:10" ht="14.15" customHeight="1" x14ac:dyDescent="0.3">
      <c r="B43" s="8" t="s">
        <v>32</v>
      </c>
      <c r="C43" s="19"/>
      <c r="D43" s="19"/>
      <c r="E43" s="19"/>
      <c r="F43" s="19"/>
      <c r="G43" s="19"/>
      <c r="H43" s="31"/>
      <c r="I43" s="64"/>
      <c r="J43" s="33"/>
    </row>
    <row r="44" spans="2:10" ht="14.15" customHeight="1" x14ac:dyDescent="0.3">
      <c r="B44" s="39"/>
      <c r="C44" s="19"/>
      <c r="D44" s="19"/>
      <c r="E44" s="19"/>
      <c r="F44" s="19"/>
      <c r="G44" s="19"/>
      <c r="H44" s="31"/>
      <c r="I44" s="64"/>
      <c r="J44" s="33"/>
    </row>
    <row r="45" spans="2:10" ht="14.15" customHeight="1" x14ac:dyDescent="0.3">
      <c r="B45" s="13" t="s">
        <v>61</v>
      </c>
      <c r="C45" s="19"/>
      <c r="D45" s="19"/>
      <c r="E45" s="19"/>
      <c r="F45" s="19"/>
      <c r="G45" s="19"/>
      <c r="H45" s="31"/>
      <c r="I45" s="64"/>
      <c r="J45" s="33"/>
    </row>
    <row r="46" spans="2:10" ht="14.15" customHeight="1" x14ac:dyDescent="0.25">
      <c r="B46" s="10" t="s">
        <v>33</v>
      </c>
      <c r="C46" s="11">
        <v>1450</v>
      </c>
      <c r="D46" s="11">
        <v>1447</v>
      </c>
      <c r="E46" s="19"/>
      <c r="F46" s="19"/>
      <c r="G46" s="11">
        <v>1513</v>
      </c>
      <c r="H46" s="31"/>
      <c r="I46" s="179">
        <v>1513</v>
      </c>
      <c r="J46" s="33"/>
    </row>
    <row r="47" spans="2:10" ht="14.15" customHeight="1" x14ac:dyDescent="0.25">
      <c r="B47" s="21" t="s">
        <v>34</v>
      </c>
      <c r="C47" s="51">
        <v>18224</v>
      </c>
      <c r="D47" s="51">
        <v>17991</v>
      </c>
      <c r="E47" s="55"/>
      <c r="F47" s="55"/>
      <c r="G47" s="51">
        <v>17700</v>
      </c>
      <c r="H47" s="31"/>
      <c r="I47" s="182">
        <v>17700</v>
      </c>
      <c r="J47" s="33"/>
    </row>
    <row r="48" spans="2:10" ht="14.15" customHeight="1" x14ac:dyDescent="0.25">
      <c r="B48" s="47" t="s">
        <v>62</v>
      </c>
      <c r="C48" s="53">
        <v>19674</v>
      </c>
      <c r="D48" s="53">
        <v>19438</v>
      </c>
      <c r="E48" s="7"/>
      <c r="F48" s="7"/>
      <c r="G48" s="53">
        <v>19213</v>
      </c>
      <c r="H48" s="31"/>
      <c r="I48" s="183">
        <v>19213</v>
      </c>
      <c r="J48" s="33"/>
    </row>
    <row r="49" spans="2:10" ht="14.15" customHeight="1" x14ac:dyDescent="0.25">
      <c r="B49" s="36"/>
      <c r="C49" s="19"/>
      <c r="D49" s="19"/>
      <c r="E49" s="19"/>
      <c r="F49" s="19"/>
      <c r="G49" s="19"/>
      <c r="H49" s="31"/>
      <c r="I49" s="64"/>
      <c r="J49" s="33"/>
    </row>
    <row r="50" spans="2:10" ht="14.15" customHeight="1" x14ac:dyDescent="0.3">
      <c r="B50" s="13" t="s">
        <v>79</v>
      </c>
      <c r="C50" s="19"/>
      <c r="D50" s="19"/>
      <c r="E50" s="19"/>
      <c r="F50" s="19"/>
      <c r="G50" s="19"/>
      <c r="H50" s="31"/>
      <c r="I50" s="64"/>
      <c r="J50" s="33"/>
    </row>
    <row r="51" spans="2:10" ht="15" hidden="1" customHeight="1" x14ac:dyDescent="0.25">
      <c r="B51" s="10" t="s">
        <v>33</v>
      </c>
      <c r="C51" s="19"/>
      <c r="D51" s="19"/>
      <c r="E51" s="19"/>
      <c r="F51" s="19"/>
      <c r="G51" s="19"/>
      <c r="H51" s="31"/>
      <c r="I51" s="64"/>
      <c r="J51" s="33"/>
    </row>
    <row r="52" spans="2:10" ht="15" hidden="1" customHeight="1" x14ac:dyDescent="0.25">
      <c r="B52" s="21" t="s">
        <v>34</v>
      </c>
      <c r="C52" s="55"/>
      <c r="D52" s="55"/>
      <c r="E52" s="55"/>
      <c r="F52" s="55"/>
      <c r="G52" s="55"/>
      <c r="H52" s="31"/>
      <c r="I52" s="169"/>
      <c r="J52" s="33"/>
    </row>
    <row r="53" spans="2:10" ht="14.15" customHeight="1" x14ac:dyDescent="0.25">
      <c r="B53" s="47" t="s">
        <v>64</v>
      </c>
      <c r="C53" s="53">
        <v>422</v>
      </c>
      <c r="D53" s="53">
        <v>452</v>
      </c>
      <c r="E53" s="7"/>
      <c r="F53" s="7"/>
      <c r="G53" s="53">
        <v>463</v>
      </c>
      <c r="H53" s="31"/>
      <c r="I53" s="170">
        <v>446</v>
      </c>
      <c r="J53" s="33"/>
    </row>
    <row r="54" spans="2:10" ht="14.15" customHeight="1" x14ac:dyDescent="0.25">
      <c r="B54" s="36"/>
      <c r="C54" s="19"/>
      <c r="D54" s="19"/>
      <c r="E54" s="19"/>
      <c r="F54" s="19"/>
      <c r="G54" s="19"/>
      <c r="H54" s="31"/>
      <c r="I54" s="64"/>
      <c r="J54" s="33"/>
    </row>
    <row r="55" spans="2:10" ht="14.15" customHeight="1" x14ac:dyDescent="0.25">
      <c r="B55" s="30" t="s">
        <v>42</v>
      </c>
      <c r="G55" s="2"/>
      <c r="H55" s="2"/>
    </row>
    <row r="56" spans="2:10" ht="14.15" customHeight="1" x14ac:dyDescent="0.25">
      <c r="B56" s="30" t="s">
        <v>43</v>
      </c>
      <c r="G56" s="2"/>
      <c r="H56" s="2"/>
    </row>
  </sheetData>
  <mergeCells count="2">
    <mergeCell ref="C5:G5"/>
    <mergeCell ref="I5:I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>
      <pane ySplit="6" topLeftCell="A7" activePane="bottomLeft" state="frozen"/>
      <selection activeCell="I25" sqref="I25"/>
      <selection pane="bottomLeft" activeCell="I25" sqref="I25"/>
    </sheetView>
  </sheetViews>
  <sheetFormatPr defaultColWidth="13.08984375" defaultRowHeight="12.5" x14ac:dyDescent="0.25"/>
  <cols>
    <col min="1" max="1" width="2.81640625" customWidth="1"/>
    <col min="2" max="2" width="46.90625" customWidth="1"/>
    <col min="3" max="6" width="9.453125" customWidth="1"/>
    <col min="7" max="7" width="11.453125" customWidth="1"/>
    <col min="8" max="8" width="9.453125" customWidth="1"/>
    <col min="9" max="9" width="12.7265625" customWidth="1"/>
    <col min="10" max="11" width="9.453125" customWidth="1"/>
  </cols>
  <sheetData>
    <row r="1" spans="2:8" ht="14.15" customHeight="1" x14ac:dyDescent="0.25">
      <c r="E1" s="2"/>
    </row>
    <row r="2" spans="2:8" ht="54.15" customHeight="1" x14ac:dyDescent="0.25">
      <c r="B2" s="3"/>
      <c r="E2" s="2"/>
    </row>
    <row r="3" spans="2:8" ht="14.15" customHeight="1" x14ac:dyDescent="0.25">
      <c r="E3" s="2"/>
    </row>
    <row r="4" spans="2:8" ht="14.15" customHeight="1" x14ac:dyDescent="0.3">
      <c r="B4" s="4" t="s">
        <v>80</v>
      </c>
      <c r="C4" s="68"/>
      <c r="D4" s="68"/>
      <c r="E4" s="68"/>
      <c r="G4" s="68"/>
    </row>
    <row r="5" spans="2:8" ht="14.15" customHeight="1" x14ac:dyDescent="0.3">
      <c r="B5" s="34"/>
      <c r="C5" s="232">
        <v>2025</v>
      </c>
      <c r="D5" s="233"/>
      <c r="E5" s="233"/>
      <c r="G5" s="234" t="s">
        <v>1</v>
      </c>
      <c r="H5" s="33"/>
    </row>
    <row r="6" spans="2:8" ht="14.15" customHeight="1" x14ac:dyDescent="0.3">
      <c r="B6" s="5" t="s">
        <v>81</v>
      </c>
      <c r="C6" s="6" t="s">
        <v>3</v>
      </c>
      <c r="D6" s="6" t="s">
        <v>4</v>
      </c>
      <c r="E6" s="6" t="s">
        <v>5</v>
      </c>
      <c r="F6" s="31"/>
      <c r="G6" s="235"/>
      <c r="H6" s="33"/>
    </row>
    <row r="7" spans="2:8" ht="14.15" customHeight="1" x14ac:dyDescent="0.25">
      <c r="B7" s="36"/>
      <c r="C7" s="7"/>
      <c r="D7" s="7"/>
      <c r="E7" s="7"/>
      <c r="F7" s="31"/>
      <c r="G7" s="185"/>
      <c r="H7" s="33"/>
    </row>
    <row r="8" spans="2:8" ht="14.15" customHeight="1" x14ac:dyDescent="0.3">
      <c r="B8" s="8" t="s">
        <v>6</v>
      </c>
      <c r="C8" s="19"/>
      <c r="D8" s="19"/>
      <c r="E8" s="19"/>
      <c r="F8" s="31"/>
      <c r="G8" s="64"/>
      <c r="H8" s="33"/>
    </row>
    <row r="9" spans="2:8" ht="14.15" customHeight="1" x14ac:dyDescent="0.25">
      <c r="B9" s="10" t="s">
        <v>47</v>
      </c>
      <c r="C9" s="11">
        <v>103763.07</v>
      </c>
      <c r="D9" s="11">
        <v>105810.82</v>
      </c>
      <c r="E9" s="184">
        <v>107428.2</v>
      </c>
      <c r="F9" s="31"/>
      <c r="G9" s="179">
        <v>317002.09000000003</v>
      </c>
      <c r="H9" s="33"/>
    </row>
    <row r="10" spans="2:8" ht="14.15" customHeight="1" x14ac:dyDescent="0.25">
      <c r="B10" s="36"/>
      <c r="C10" s="19"/>
      <c r="D10" s="19"/>
      <c r="E10" s="64"/>
      <c r="F10" s="31"/>
      <c r="G10" s="64"/>
      <c r="H10" s="33"/>
    </row>
    <row r="11" spans="2:8" ht="14.15" customHeight="1" x14ac:dyDescent="0.25">
      <c r="B11" s="10" t="s">
        <v>12</v>
      </c>
      <c r="C11" s="11">
        <v>60239.69</v>
      </c>
      <c r="D11" s="11">
        <v>68012.95</v>
      </c>
      <c r="E11" s="179">
        <v>62545.57</v>
      </c>
      <c r="F11" s="172"/>
      <c r="G11" s="184">
        <v>190798.21</v>
      </c>
      <c r="H11" s="33"/>
    </row>
    <row r="12" spans="2:8" ht="14.15" customHeight="1" x14ac:dyDescent="0.3">
      <c r="B12" s="10" t="s">
        <v>13</v>
      </c>
      <c r="C12" s="44">
        <v>0.58050000000000002</v>
      </c>
      <c r="D12" s="44">
        <v>0.64280000000000004</v>
      </c>
      <c r="E12" s="142">
        <v>0.58220000000000005</v>
      </c>
      <c r="F12" s="31"/>
      <c r="G12" s="86">
        <v>0.6018</v>
      </c>
      <c r="H12" s="33"/>
    </row>
    <row r="13" spans="2:8" ht="14.15" customHeight="1" x14ac:dyDescent="0.25">
      <c r="B13" s="36"/>
      <c r="C13" s="19"/>
      <c r="D13" s="19"/>
      <c r="E13" s="64"/>
      <c r="F13" s="31"/>
      <c r="G13" s="64"/>
      <c r="H13" s="33"/>
    </row>
    <row r="14" spans="2:8" ht="14.15" customHeight="1" x14ac:dyDescent="0.25">
      <c r="B14" s="10" t="s">
        <v>48</v>
      </c>
      <c r="C14" s="11">
        <v>34661.050000000003</v>
      </c>
      <c r="D14" s="11">
        <v>44474.15</v>
      </c>
      <c r="E14" s="179">
        <v>38653.94</v>
      </c>
      <c r="F14" s="172"/>
      <c r="G14" s="184">
        <v>117789.14</v>
      </c>
      <c r="H14" s="33"/>
    </row>
    <row r="15" spans="2:8" ht="14.15" customHeight="1" x14ac:dyDescent="0.25">
      <c r="B15" s="10" t="s">
        <v>67</v>
      </c>
      <c r="C15" s="44">
        <v>0.33400000000000002</v>
      </c>
      <c r="D15" s="44">
        <v>0.42030000000000001</v>
      </c>
      <c r="E15" s="142">
        <v>0.35980000000000001</v>
      </c>
      <c r="F15" s="31"/>
      <c r="G15" s="87">
        <v>0.37159999999999999</v>
      </c>
      <c r="H15" s="33"/>
    </row>
    <row r="16" spans="2:8" ht="14.15" customHeight="1" x14ac:dyDescent="0.25">
      <c r="B16" s="36"/>
      <c r="C16" s="19"/>
      <c r="D16" s="19"/>
      <c r="E16" s="64"/>
      <c r="F16" s="31"/>
      <c r="G16" s="64"/>
      <c r="H16" s="33"/>
    </row>
    <row r="17" spans="2:8" ht="14.15" customHeight="1" x14ac:dyDescent="0.25">
      <c r="B17" s="10" t="s">
        <v>68</v>
      </c>
      <c r="C17" s="11">
        <v>30014.400000000001</v>
      </c>
      <c r="D17" s="11">
        <v>35822.559999999998</v>
      </c>
      <c r="E17" s="179">
        <v>29530.89</v>
      </c>
      <c r="F17" s="172"/>
      <c r="G17" s="184">
        <v>95367.85</v>
      </c>
      <c r="H17" s="33"/>
    </row>
    <row r="18" spans="2:8" ht="14.15" customHeight="1" x14ac:dyDescent="0.25">
      <c r="B18" s="10" t="s">
        <v>69</v>
      </c>
      <c r="C18" s="44">
        <v>0.28999999999999998</v>
      </c>
      <c r="D18" s="44">
        <v>0.33860000000000001</v>
      </c>
      <c r="E18" s="142">
        <v>0.27489999999999998</v>
      </c>
      <c r="F18" s="31"/>
      <c r="G18" s="142">
        <v>0.30080000000000001</v>
      </c>
      <c r="H18" s="33"/>
    </row>
    <row r="19" spans="2:8" ht="14.15" customHeight="1" x14ac:dyDescent="0.25">
      <c r="B19" s="36"/>
      <c r="C19" s="19"/>
      <c r="D19" s="19"/>
      <c r="E19" s="64"/>
      <c r="F19" s="31"/>
      <c r="G19" s="69"/>
      <c r="H19" s="33"/>
    </row>
    <row r="20" spans="2:8" ht="14.15" customHeight="1" x14ac:dyDescent="0.3">
      <c r="B20" s="8" t="s">
        <v>70</v>
      </c>
      <c r="C20" s="19"/>
      <c r="D20" s="19"/>
      <c r="E20" s="64"/>
      <c r="F20" s="31"/>
      <c r="G20" s="19"/>
      <c r="H20" s="33"/>
    </row>
    <row r="21" spans="2:8" ht="14.15" customHeight="1" x14ac:dyDescent="0.25">
      <c r="B21" s="10" t="s">
        <v>52</v>
      </c>
      <c r="C21" s="44">
        <v>0.17890877353964199</v>
      </c>
      <c r="D21" s="44">
        <v>0.13220000000000001</v>
      </c>
      <c r="E21" s="44">
        <v>0.191</v>
      </c>
      <c r="F21" s="31"/>
      <c r="G21" s="44">
        <v>0.16700000000000001</v>
      </c>
      <c r="H21" s="33"/>
    </row>
    <row r="22" spans="2:8" ht="14.15" customHeight="1" x14ac:dyDescent="0.25">
      <c r="B22" s="10" t="s">
        <v>53</v>
      </c>
      <c r="C22" s="44">
        <v>7.3720484791053698E-2</v>
      </c>
      <c r="D22" s="44">
        <v>7.1900000000000006E-2</v>
      </c>
      <c r="E22" s="44">
        <v>6.4000000000000001E-2</v>
      </c>
      <c r="F22" s="31"/>
      <c r="G22" s="44">
        <v>7.0000000000000007E-2</v>
      </c>
      <c r="H22" s="33"/>
    </row>
    <row r="23" spans="2:8" ht="14.15" customHeight="1" x14ac:dyDescent="0.25">
      <c r="B23" s="10" t="s">
        <v>54</v>
      </c>
      <c r="C23" s="44">
        <v>9.7830447539623E-2</v>
      </c>
      <c r="D23" s="44">
        <v>0.1003</v>
      </c>
      <c r="E23" s="44">
        <v>0.10299999999999999</v>
      </c>
      <c r="F23" s="31"/>
      <c r="G23" s="44">
        <v>0.1</v>
      </c>
      <c r="H23" s="33"/>
    </row>
    <row r="24" spans="2:8" ht="14.15" customHeight="1" x14ac:dyDescent="0.25">
      <c r="B24" s="10" t="s">
        <v>55</v>
      </c>
      <c r="C24" s="44">
        <v>4.5252725674423303E-2</v>
      </c>
      <c r="D24" s="44">
        <v>4.7899999999999998E-2</v>
      </c>
      <c r="E24" s="44">
        <v>4.3999999999999997E-2</v>
      </c>
      <c r="F24" s="31"/>
      <c r="G24" s="44">
        <v>4.5999999999999999E-2</v>
      </c>
      <c r="H24" s="33"/>
    </row>
    <row r="25" spans="2:8" ht="14.15" customHeight="1" x14ac:dyDescent="0.25">
      <c r="B25" s="10" t="s">
        <v>71</v>
      </c>
      <c r="C25" s="44">
        <v>8.0972332511712705E-4</v>
      </c>
      <c r="D25" s="44">
        <v>0</v>
      </c>
      <c r="E25" s="44">
        <v>0</v>
      </c>
      <c r="F25" s="31"/>
      <c r="G25" s="44">
        <v>0</v>
      </c>
      <c r="H25" s="33"/>
    </row>
    <row r="26" spans="2:8" ht="14.15" customHeight="1" x14ac:dyDescent="0.25">
      <c r="B26" s="21" t="s">
        <v>72</v>
      </c>
      <c r="C26" s="46">
        <v>2.2927379608212901E-2</v>
      </c>
      <c r="D26" s="46">
        <v>4.7999999999999996E-3</v>
      </c>
      <c r="E26" s="46">
        <v>1.6E-2</v>
      </c>
      <c r="F26" s="31"/>
      <c r="G26" s="46">
        <v>1.4999999999999999E-2</v>
      </c>
      <c r="H26" s="33"/>
    </row>
    <row r="27" spans="2:8" ht="14.15" customHeight="1" x14ac:dyDescent="0.25">
      <c r="B27" s="47" t="s">
        <v>57</v>
      </c>
      <c r="C27" s="48">
        <v>0.41944953447807198</v>
      </c>
      <c r="D27" s="48">
        <v>0.35720000000000002</v>
      </c>
      <c r="E27" s="48">
        <v>0.41799999999999998</v>
      </c>
      <c r="F27" s="31"/>
      <c r="G27" s="48">
        <v>0.39800000000000002</v>
      </c>
      <c r="H27" s="33"/>
    </row>
    <row r="28" spans="2:8" ht="14.15" customHeight="1" x14ac:dyDescent="0.25">
      <c r="B28" s="36"/>
      <c r="C28" s="19"/>
      <c r="D28" s="19"/>
      <c r="E28" s="19"/>
      <c r="F28" s="31"/>
      <c r="G28" s="19"/>
      <c r="H28" s="33"/>
    </row>
    <row r="29" spans="2:8" ht="14.15" customHeight="1" x14ac:dyDescent="0.25">
      <c r="B29" s="10" t="s">
        <v>58</v>
      </c>
      <c r="C29" s="44">
        <v>0.24007354857777599</v>
      </c>
      <c r="D29" s="44">
        <v>0.21959999999999999</v>
      </c>
      <c r="E29" s="44">
        <v>0.21099999999999999</v>
      </c>
      <c r="F29" s="31"/>
      <c r="G29" s="44">
        <v>0.223</v>
      </c>
      <c r="H29" s="33"/>
    </row>
    <row r="30" spans="2:8" ht="14.15" customHeight="1" x14ac:dyDescent="0.25">
      <c r="B30" s="36"/>
      <c r="C30" s="19"/>
      <c r="D30" s="19"/>
      <c r="E30" s="19"/>
      <c r="F30" s="31"/>
      <c r="G30" s="19"/>
      <c r="H30" s="33"/>
    </row>
    <row r="31" spans="2:8" ht="14.15" customHeight="1" x14ac:dyDescent="0.25">
      <c r="B31" s="36"/>
      <c r="C31" s="19"/>
      <c r="D31" s="19"/>
      <c r="E31" s="19"/>
      <c r="F31" s="31"/>
      <c r="G31" s="19"/>
      <c r="H31" s="33"/>
    </row>
    <row r="32" spans="2:8" ht="15" hidden="1" customHeight="1" x14ac:dyDescent="0.3">
      <c r="B32" s="8" t="s">
        <v>24</v>
      </c>
      <c r="C32" s="19"/>
      <c r="D32" s="19"/>
      <c r="E32" s="19"/>
      <c r="F32" s="31"/>
      <c r="G32" s="19"/>
      <c r="H32" s="33"/>
    </row>
    <row r="33" spans="1:8" ht="15" hidden="1" customHeight="1" x14ac:dyDescent="0.25">
      <c r="B33" s="10" t="s">
        <v>82</v>
      </c>
      <c r="C33" s="19"/>
      <c r="D33" s="19"/>
      <c r="E33" s="19"/>
      <c r="F33" s="31"/>
      <c r="G33" s="19"/>
      <c r="H33" s="33"/>
    </row>
    <row r="34" spans="1:8" ht="15" hidden="1" customHeight="1" x14ac:dyDescent="0.25">
      <c r="B34" s="10" t="s">
        <v>59</v>
      </c>
      <c r="C34" s="19"/>
      <c r="D34" s="19"/>
      <c r="E34" s="19"/>
      <c r="F34" s="31"/>
      <c r="G34" s="19"/>
      <c r="H34" s="33"/>
    </row>
    <row r="35" spans="1:8" ht="15" hidden="1" customHeight="1" x14ac:dyDescent="0.25">
      <c r="A35" s="236" t="s">
        <v>83</v>
      </c>
      <c r="B35" s="10" t="s">
        <v>60</v>
      </c>
      <c r="C35" s="19"/>
      <c r="D35" s="19"/>
      <c r="E35" s="19"/>
      <c r="F35" s="31"/>
      <c r="G35" s="19"/>
      <c r="H35" s="33"/>
    </row>
    <row r="36" spans="1:8" ht="15" hidden="1" customHeight="1" x14ac:dyDescent="0.25">
      <c r="A36" s="237"/>
      <c r="B36" s="10" t="s">
        <v>28</v>
      </c>
      <c r="C36" s="19"/>
      <c r="D36" s="19"/>
      <c r="E36" s="19"/>
      <c r="F36" s="31"/>
      <c r="G36" s="19"/>
      <c r="H36" s="33"/>
    </row>
    <row r="37" spans="1:8" ht="15" hidden="1" customHeight="1" x14ac:dyDescent="0.25">
      <c r="B37" s="10" t="s">
        <v>29</v>
      </c>
      <c r="C37" s="19"/>
      <c r="D37" s="19"/>
      <c r="E37" s="19"/>
      <c r="F37" s="31"/>
      <c r="G37" s="19"/>
      <c r="H37" s="33"/>
    </row>
    <row r="38" spans="1:8" ht="15" hidden="1" customHeight="1" x14ac:dyDescent="0.25">
      <c r="B38" s="10" t="s">
        <v>84</v>
      </c>
      <c r="C38" s="64"/>
      <c r="D38" s="64"/>
      <c r="E38" s="64"/>
      <c r="F38" s="31"/>
      <c r="G38" s="64"/>
      <c r="H38" s="33"/>
    </row>
    <row r="39" spans="1:8" ht="15" hidden="1" customHeight="1" x14ac:dyDescent="0.25">
      <c r="B39" s="10" t="s">
        <v>85</v>
      </c>
      <c r="C39" s="64"/>
      <c r="D39" s="64"/>
      <c r="E39" s="64"/>
      <c r="F39" s="31"/>
      <c r="G39" s="64"/>
      <c r="H39" s="33"/>
    </row>
    <row r="40" spans="1:8" ht="15" hidden="1" customHeight="1" x14ac:dyDescent="0.25">
      <c r="B40" s="36"/>
      <c r="C40" s="19"/>
      <c r="D40" s="19"/>
      <c r="E40" s="19"/>
      <c r="F40" s="31"/>
      <c r="G40" s="19"/>
      <c r="H40" s="33"/>
    </row>
    <row r="41" spans="1:8" ht="14.15" customHeight="1" x14ac:dyDescent="0.25">
      <c r="E41" s="2"/>
    </row>
    <row r="42" spans="1:8" ht="14.15" customHeight="1" x14ac:dyDescent="0.25">
      <c r="E42" s="2"/>
    </row>
    <row r="43" spans="1:8" ht="14.15" customHeight="1" x14ac:dyDescent="0.25">
      <c r="E43" s="2"/>
    </row>
    <row r="44" spans="1:8" ht="15" hidden="1" customHeight="1" x14ac:dyDescent="0.25">
      <c r="B44" s="70" t="s">
        <v>86</v>
      </c>
      <c r="E44" s="2"/>
    </row>
    <row r="45" spans="1:8" ht="15" hidden="1" customHeight="1" x14ac:dyDescent="0.25">
      <c r="E45" s="2"/>
    </row>
    <row r="46" spans="1:8" ht="15" hidden="1" customHeight="1" x14ac:dyDescent="0.25">
      <c r="B46" s="70" t="s">
        <v>52</v>
      </c>
      <c r="E46" s="2"/>
    </row>
    <row r="47" spans="1:8" ht="15" hidden="1" customHeight="1" x14ac:dyDescent="0.25">
      <c r="B47" s="70" t="s">
        <v>53</v>
      </c>
      <c r="E47" s="2"/>
    </row>
    <row r="48" spans="1:8" ht="15" hidden="1" customHeight="1" x14ac:dyDescent="0.25">
      <c r="B48" s="70" t="s">
        <v>54</v>
      </c>
      <c r="E48" s="2"/>
    </row>
    <row r="49" spans="2:5" ht="15" hidden="1" customHeight="1" x14ac:dyDescent="0.25">
      <c r="B49" s="70" t="s">
        <v>55</v>
      </c>
      <c r="E49" s="2"/>
    </row>
    <row r="50" spans="2:5" ht="15" hidden="1" customHeight="1" x14ac:dyDescent="0.25">
      <c r="B50" s="70" t="s">
        <v>71</v>
      </c>
      <c r="E50" s="2"/>
    </row>
    <row r="51" spans="2:5" ht="15" hidden="1" customHeight="1" x14ac:dyDescent="0.25">
      <c r="B51" s="70" t="s">
        <v>72</v>
      </c>
      <c r="E51" s="2"/>
    </row>
    <row r="52" spans="2:5" ht="15" hidden="1" customHeight="1" x14ac:dyDescent="0.3">
      <c r="B52" s="71" t="s">
        <v>62</v>
      </c>
      <c r="E52" s="72"/>
    </row>
    <row r="53" spans="2:5" ht="15" hidden="1" customHeight="1" x14ac:dyDescent="0.3">
      <c r="B53" s="71" t="s">
        <v>87</v>
      </c>
      <c r="E53" s="72"/>
    </row>
    <row r="54" spans="2:5" ht="14.15" customHeight="1" x14ac:dyDescent="0.25">
      <c r="E54" s="2"/>
    </row>
  </sheetData>
  <mergeCells count="3">
    <mergeCell ref="C5:E5"/>
    <mergeCell ref="G5:G6"/>
    <mergeCell ref="A35:A3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84"/>
  <sheetViews>
    <sheetView topLeftCell="A5" zoomScale="115" zoomScaleNormal="115" workbookViewId="0">
      <pane xSplit="2" topLeftCell="C1" activePane="topRight" state="frozen"/>
      <selection activeCell="I25" sqref="I25"/>
      <selection pane="topRight" activeCell="I15" sqref="I15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3" width="13.26953125" customWidth="1"/>
    <col min="4" max="4" width="13.90625" customWidth="1"/>
    <col min="5" max="5" width="11.90625" customWidth="1"/>
    <col min="6" max="6" width="8.81640625" customWidth="1"/>
    <col min="7" max="7" width="12.453125" customWidth="1"/>
    <col min="8" max="8" width="13.54296875" customWidth="1"/>
  </cols>
  <sheetData>
    <row r="1" spans="2:8" ht="14.15" customHeight="1" x14ac:dyDescent="0.3">
      <c r="E1" s="73"/>
    </row>
    <row r="2" spans="2:8" ht="49.15" customHeight="1" x14ac:dyDescent="0.3">
      <c r="B2" s="74"/>
      <c r="E2" s="73"/>
    </row>
    <row r="3" spans="2:8" ht="16.649999999999999" customHeight="1" x14ac:dyDescent="0.3">
      <c r="E3" s="73"/>
    </row>
    <row r="4" spans="2:8" ht="15.75" customHeight="1" x14ac:dyDescent="0.3">
      <c r="B4" s="4" t="s">
        <v>88</v>
      </c>
      <c r="C4" s="75"/>
      <c r="D4" s="75"/>
      <c r="E4" s="75"/>
      <c r="G4" s="82"/>
    </row>
    <row r="5" spans="2:8" ht="48.25" customHeight="1" x14ac:dyDescent="0.3">
      <c r="B5" s="34"/>
      <c r="C5" s="227" t="s">
        <v>89</v>
      </c>
      <c r="D5" s="228"/>
      <c r="E5" s="228"/>
      <c r="G5" s="76" t="s">
        <v>1</v>
      </c>
      <c r="H5" s="79"/>
    </row>
    <row r="6" spans="2:8" ht="26.65" customHeight="1" x14ac:dyDescent="0.3">
      <c r="B6" s="5" t="s">
        <v>2</v>
      </c>
      <c r="C6" s="6" t="s">
        <v>3</v>
      </c>
      <c r="D6" s="6" t="s">
        <v>4</v>
      </c>
      <c r="E6" s="42" t="s">
        <v>5</v>
      </c>
      <c r="F6" s="78"/>
      <c r="G6" s="42"/>
      <c r="H6" s="79"/>
    </row>
    <row r="7" spans="2:8" ht="14.15" customHeight="1" x14ac:dyDescent="0.3">
      <c r="B7" s="36"/>
      <c r="C7" s="7"/>
      <c r="D7" s="7"/>
      <c r="E7" s="19"/>
      <c r="F7" s="78"/>
      <c r="G7" s="19"/>
      <c r="H7" s="79"/>
    </row>
    <row r="8" spans="2:8" ht="14.15" customHeight="1" x14ac:dyDescent="0.3">
      <c r="B8" s="8" t="s">
        <v>6</v>
      </c>
      <c r="C8" s="19"/>
      <c r="D8" s="19"/>
      <c r="E8" s="64"/>
      <c r="F8" s="84"/>
      <c r="G8" s="64"/>
      <c r="H8" s="79"/>
    </row>
    <row r="9" spans="2:8" ht="14.15" customHeight="1" x14ac:dyDescent="0.3">
      <c r="B9" s="13" t="s">
        <v>11</v>
      </c>
      <c r="C9" s="14">
        <v>584.29</v>
      </c>
      <c r="D9" s="14">
        <v>615.32000000000005</v>
      </c>
      <c r="E9" s="186">
        <v>580.11</v>
      </c>
      <c r="F9" s="189"/>
      <c r="G9" s="186">
        <v>1779.73</v>
      </c>
      <c r="H9" s="83"/>
    </row>
    <row r="10" spans="2:8" ht="14.15" customHeight="1" x14ac:dyDescent="0.3">
      <c r="B10" s="10" t="s">
        <v>90</v>
      </c>
      <c r="C10" s="11">
        <v>226.91</v>
      </c>
      <c r="D10" s="11">
        <v>269.48</v>
      </c>
      <c r="E10" s="141">
        <v>235</v>
      </c>
      <c r="F10" s="84"/>
      <c r="G10" s="141">
        <v>732</v>
      </c>
      <c r="H10" s="79"/>
    </row>
    <row r="11" spans="2:8" ht="14.15" customHeight="1" x14ac:dyDescent="0.3">
      <c r="B11" s="10" t="s">
        <v>91</v>
      </c>
      <c r="C11" s="11">
        <v>196.001</v>
      </c>
      <c r="D11" s="11">
        <v>180.14</v>
      </c>
      <c r="E11" s="141">
        <v>175</v>
      </c>
      <c r="F11" s="84"/>
      <c r="G11" s="141">
        <v>551</v>
      </c>
      <c r="H11" s="79"/>
    </row>
    <row r="12" spans="2:8" ht="14.15" customHeight="1" x14ac:dyDescent="0.3">
      <c r="B12" s="10" t="s">
        <v>92</v>
      </c>
      <c r="C12" s="11">
        <v>2.65</v>
      </c>
      <c r="D12" s="11">
        <v>2.76</v>
      </c>
      <c r="E12" s="141">
        <v>3</v>
      </c>
      <c r="F12" s="84"/>
      <c r="G12" s="141">
        <v>9</v>
      </c>
      <c r="H12" s="79"/>
    </row>
    <row r="13" spans="2:8" ht="14.15" customHeight="1" x14ac:dyDescent="0.3">
      <c r="B13" s="10" t="s">
        <v>93</v>
      </c>
      <c r="C13" s="11">
        <v>34.520000000000003</v>
      </c>
      <c r="D13" s="11">
        <v>35.020000000000003</v>
      </c>
      <c r="E13" s="141">
        <v>39</v>
      </c>
      <c r="F13" s="84"/>
      <c r="G13" s="141">
        <v>109</v>
      </c>
      <c r="H13" s="79"/>
    </row>
    <row r="14" spans="2:8" ht="14.15" hidden="1" customHeight="1" x14ac:dyDescent="0.3">
      <c r="B14" s="10" t="s">
        <v>94</v>
      </c>
      <c r="C14" s="11">
        <v>0</v>
      </c>
      <c r="D14" s="11">
        <v>0</v>
      </c>
      <c r="E14" s="141">
        <v>0</v>
      </c>
      <c r="F14" s="84"/>
      <c r="G14" s="141">
        <v>0</v>
      </c>
      <c r="H14" s="79"/>
    </row>
    <row r="15" spans="2:8" ht="14.15" customHeight="1" x14ac:dyDescent="0.3">
      <c r="B15" s="10" t="s">
        <v>95</v>
      </c>
      <c r="C15" s="11">
        <v>31.88</v>
      </c>
      <c r="D15" s="11">
        <v>33.49</v>
      </c>
      <c r="E15" s="141">
        <v>34</v>
      </c>
      <c r="F15" s="84"/>
      <c r="G15" s="141">
        <v>100</v>
      </c>
      <c r="H15" s="79"/>
    </row>
    <row r="16" spans="2:8" ht="14.15" hidden="1" customHeight="1" x14ac:dyDescent="0.3">
      <c r="B16" s="10" t="s">
        <v>96</v>
      </c>
      <c r="C16" s="11">
        <v>0.04</v>
      </c>
      <c r="D16" s="11">
        <v>4.9000000000000002E-2</v>
      </c>
      <c r="E16" s="141">
        <v>0</v>
      </c>
      <c r="F16" s="84"/>
      <c r="G16" s="141">
        <v>0</v>
      </c>
      <c r="H16" s="79"/>
    </row>
    <row r="17" spans="2:11" ht="14.15" customHeight="1" x14ac:dyDescent="0.3">
      <c r="B17" s="10" t="s">
        <v>97</v>
      </c>
      <c r="C17" s="11">
        <v>84.31</v>
      </c>
      <c r="D17" s="11">
        <v>86.58</v>
      </c>
      <c r="E17" s="141">
        <v>85</v>
      </c>
      <c r="F17" s="84"/>
      <c r="G17" s="141">
        <v>256</v>
      </c>
      <c r="H17" s="79"/>
    </row>
    <row r="18" spans="2:11" ht="14.15" customHeight="1" x14ac:dyDescent="0.3">
      <c r="B18" s="10" t="s">
        <v>98</v>
      </c>
      <c r="C18" s="11">
        <v>7.98</v>
      </c>
      <c r="D18" s="11">
        <v>7.79</v>
      </c>
      <c r="E18" s="141">
        <v>8</v>
      </c>
      <c r="F18" s="84"/>
      <c r="G18" s="141">
        <v>23</v>
      </c>
      <c r="H18" s="79"/>
    </row>
    <row r="19" spans="2:11" ht="14.15" customHeight="1" x14ac:dyDescent="0.3">
      <c r="B19" s="36"/>
      <c r="C19" s="19"/>
      <c r="D19" s="19"/>
      <c r="E19" s="64"/>
      <c r="F19" s="84"/>
      <c r="G19" s="64"/>
      <c r="H19" s="79"/>
    </row>
    <row r="20" spans="2:11" ht="14.15" customHeight="1" x14ac:dyDescent="0.3">
      <c r="B20" s="10" t="s">
        <v>12</v>
      </c>
      <c r="C20" s="11">
        <v>409.19</v>
      </c>
      <c r="D20" s="11">
        <v>475.41</v>
      </c>
      <c r="E20" s="190">
        <v>421.15</v>
      </c>
      <c r="F20" s="191"/>
      <c r="G20" s="190">
        <v>1305.74</v>
      </c>
      <c r="H20" s="79"/>
      <c r="I20" s="1"/>
      <c r="J20" s="1"/>
      <c r="K20" s="1"/>
    </row>
    <row r="21" spans="2:11" ht="14.15" customHeight="1" x14ac:dyDescent="0.3">
      <c r="B21" s="10" t="s">
        <v>99</v>
      </c>
      <c r="C21" s="44">
        <v>0.70030000000000003</v>
      </c>
      <c r="D21" s="44">
        <v>0.77259999999999995</v>
      </c>
      <c r="E21" s="192">
        <v>0.72589999999999999</v>
      </c>
      <c r="F21" s="193"/>
      <c r="G21" s="192">
        <v>0.73370000000000002</v>
      </c>
      <c r="H21" s="79"/>
    </row>
    <row r="22" spans="2:11" ht="14.15" customHeight="1" x14ac:dyDescent="0.3">
      <c r="B22" s="36"/>
      <c r="C22" s="19"/>
      <c r="D22" s="19"/>
      <c r="E22" s="155"/>
      <c r="F22" s="193"/>
      <c r="G22" s="155"/>
      <c r="H22" s="79"/>
    </row>
    <row r="23" spans="2:11" ht="14.15" customHeight="1" x14ac:dyDescent="0.3">
      <c r="B23" s="10" t="s">
        <v>48</v>
      </c>
      <c r="C23" s="11">
        <v>226.01</v>
      </c>
      <c r="D23" s="11">
        <v>296.02</v>
      </c>
      <c r="E23" s="190">
        <v>248.21</v>
      </c>
      <c r="F23" s="191"/>
      <c r="G23" s="190">
        <v>770.24</v>
      </c>
      <c r="H23" s="79"/>
    </row>
    <row r="24" spans="2:11" ht="14.15" customHeight="1" x14ac:dyDescent="0.3">
      <c r="B24" s="10" t="s">
        <v>100</v>
      </c>
      <c r="C24" s="44">
        <v>0.38679999999999998</v>
      </c>
      <c r="D24" s="44">
        <v>0.48110000000000003</v>
      </c>
      <c r="E24" s="194">
        <v>0.4279</v>
      </c>
      <c r="F24" s="193"/>
      <c r="G24" s="194">
        <v>0.43280000000000002</v>
      </c>
      <c r="H24" s="79"/>
    </row>
    <row r="25" spans="2:11" ht="14.15" customHeight="1" x14ac:dyDescent="0.3">
      <c r="B25" s="36"/>
      <c r="C25" s="19"/>
      <c r="D25" s="19"/>
      <c r="E25" s="155"/>
      <c r="F25" s="193"/>
      <c r="G25" s="155"/>
      <c r="H25" s="79"/>
    </row>
    <row r="26" spans="2:11" ht="14.15" customHeight="1" x14ac:dyDescent="0.3">
      <c r="B26" s="10" t="s">
        <v>68</v>
      </c>
      <c r="C26" s="11">
        <v>72.86</v>
      </c>
      <c r="D26" s="11">
        <v>160.06</v>
      </c>
      <c r="E26" s="190">
        <v>21.09</v>
      </c>
      <c r="F26" s="193"/>
      <c r="G26" s="190">
        <v>254.01</v>
      </c>
      <c r="H26" s="79"/>
    </row>
    <row r="27" spans="2:11" ht="15" hidden="1" customHeight="1" x14ac:dyDescent="0.3">
      <c r="B27" s="18" t="s">
        <v>101</v>
      </c>
      <c r="C27" s="11">
        <v>64.591887458362194</v>
      </c>
      <c r="D27" s="19"/>
      <c r="E27" s="155"/>
      <c r="F27" s="193"/>
      <c r="G27" s="155"/>
      <c r="H27" s="79"/>
    </row>
    <row r="28" spans="2:11" ht="15" hidden="1" customHeight="1" x14ac:dyDescent="0.3">
      <c r="B28" s="18" t="s">
        <v>102</v>
      </c>
      <c r="C28" s="19"/>
      <c r="D28" s="19"/>
      <c r="E28" s="155"/>
      <c r="F28" s="193"/>
      <c r="G28" s="155"/>
      <c r="H28" s="79"/>
    </row>
    <row r="29" spans="2:11" ht="14.15" customHeight="1" x14ac:dyDescent="0.3">
      <c r="B29" s="10" t="s">
        <v>103</v>
      </c>
      <c r="C29" s="44">
        <v>0.12470000000000001</v>
      </c>
      <c r="D29" s="44">
        <v>0.2601</v>
      </c>
      <c r="E29" s="195">
        <v>3.6400000000000002E-2</v>
      </c>
      <c r="F29" s="193"/>
      <c r="G29" s="195">
        <v>0.14269999999999999</v>
      </c>
      <c r="H29" s="79"/>
    </row>
    <row r="30" spans="2:11" ht="14.15" customHeight="1" x14ac:dyDescent="0.3">
      <c r="B30" s="36"/>
      <c r="C30" s="19"/>
      <c r="D30" s="19"/>
      <c r="E30" s="155"/>
      <c r="F30" s="193"/>
      <c r="G30" s="155"/>
      <c r="H30" s="79"/>
    </row>
    <row r="31" spans="2:11" ht="14.15" customHeight="1" x14ac:dyDescent="0.3">
      <c r="B31" s="36"/>
      <c r="C31" s="19"/>
      <c r="D31" s="19"/>
      <c r="E31" s="155"/>
      <c r="F31" s="193"/>
      <c r="G31" s="155"/>
      <c r="H31" s="79"/>
    </row>
    <row r="32" spans="2:11" ht="14.15" customHeight="1" x14ac:dyDescent="0.3">
      <c r="B32" s="8" t="s">
        <v>24</v>
      </c>
      <c r="C32" s="19"/>
      <c r="D32" s="19"/>
      <c r="E32" s="155"/>
      <c r="F32" s="193"/>
      <c r="G32" s="155"/>
      <c r="H32" s="79"/>
    </row>
    <row r="33" spans="2:13" ht="14.15" customHeight="1" x14ac:dyDescent="0.3">
      <c r="B33" s="10" t="s">
        <v>73</v>
      </c>
      <c r="C33" s="11">
        <v>116.63</v>
      </c>
      <c r="D33" s="11">
        <v>202.58</v>
      </c>
      <c r="E33" s="154">
        <v>305</v>
      </c>
      <c r="F33" s="193"/>
      <c r="G33" s="154">
        <v>305</v>
      </c>
      <c r="H33" s="79"/>
    </row>
    <row r="34" spans="2:13" ht="14.15" customHeight="1" x14ac:dyDescent="0.3">
      <c r="B34" s="10" t="s">
        <v>104</v>
      </c>
      <c r="C34" s="11">
        <v>858.26</v>
      </c>
      <c r="D34" s="11">
        <v>1205.25</v>
      </c>
      <c r="E34" s="154">
        <v>778</v>
      </c>
      <c r="F34" s="193"/>
      <c r="G34" s="154">
        <v>778</v>
      </c>
      <c r="H34" s="79"/>
    </row>
    <row r="35" spans="2:13" ht="14.15" customHeight="1" x14ac:dyDescent="0.3">
      <c r="B35" s="10" t="s">
        <v>60</v>
      </c>
      <c r="C35" s="11">
        <v>6085.45</v>
      </c>
      <c r="D35" s="11">
        <v>5914.33</v>
      </c>
      <c r="E35" s="154">
        <v>5303</v>
      </c>
      <c r="F35" s="193"/>
      <c r="G35" s="154">
        <v>5303</v>
      </c>
      <c r="H35" s="79"/>
    </row>
    <row r="36" spans="2:13" ht="14.15" customHeight="1" x14ac:dyDescent="0.3">
      <c r="B36" s="10" t="s">
        <v>28</v>
      </c>
      <c r="C36" s="11">
        <v>1115.71</v>
      </c>
      <c r="D36" s="11">
        <v>1062.47</v>
      </c>
      <c r="E36" s="154">
        <v>1068</v>
      </c>
      <c r="F36" s="193"/>
      <c r="G36" s="154">
        <v>1068</v>
      </c>
      <c r="H36" s="79"/>
      <c r="I36" s="1"/>
    </row>
    <row r="37" spans="2:13" ht="14.15" customHeight="1" x14ac:dyDescent="0.3">
      <c r="B37" s="36"/>
      <c r="C37" s="19"/>
      <c r="D37" s="19"/>
      <c r="E37" s="155"/>
      <c r="F37" s="193"/>
      <c r="G37" s="155"/>
      <c r="H37" s="79"/>
      <c r="M37" s="1"/>
    </row>
    <row r="38" spans="2:13" ht="14.15" customHeight="1" x14ac:dyDescent="0.3">
      <c r="B38" s="8" t="s">
        <v>105</v>
      </c>
      <c r="C38" s="19"/>
      <c r="D38" s="19"/>
      <c r="E38" s="64"/>
      <c r="F38" s="84"/>
      <c r="G38" s="64"/>
      <c r="H38" s="79"/>
      <c r="M38" s="1"/>
    </row>
    <row r="39" spans="2:13" ht="14.15" customHeight="1" x14ac:dyDescent="0.3">
      <c r="B39" s="36"/>
      <c r="C39" s="19"/>
      <c r="D39" s="19"/>
      <c r="E39" s="64"/>
      <c r="F39" s="84"/>
      <c r="G39" s="64"/>
      <c r="H39" s="79"/>
    </row>
    <row r="40" spans="2:13" ht="14.15" customHeight="1" x14ac:dyDescent="0.3">
      <c r="B40" s="13" t="s">
        <v>106</v>
      </c>
      <c r="C40" s="14">
        <v>57166</v>
      </c>
      <c r="D40" s="14">
        <v>57291</v>
      </c>
      <c r="E40" s="196">
        <v>57528</v>
      </c>
      <c r="F40" s="84"/>
      <c r="G40" s="196">
        <v>57528</v>
      </c>
      <c r="H40" s="79"/>
      <c r="I40" s="222"/>
      <c r="J40" s="77"/>
    </row>
    <row r="41" spans="2:13" ht="14.15" customHeight="1" x14ac:dyDescent="0.3">
      <c r="B41" s="10" t="s">
        <v>90</v>
      </c>
      <c r="C41" s="11">
        <v>15308</v>
      </c>
      <c r="D41" s="11">
        <v>14855</v>
      </c>
      <c r="E41" s="141">
        <v>14601</v>
      </c>
      <c r="F41" s="84"/>
      <c r="G41" s="141">
        <v>14601</v>
      </c>
      <c r="H41" s="79"/>
      <c r="I41" s="222"/>
      <c r="J41" s="77"/>
      <c r="K41" s="1"/>
      <c r="L41" s="1"/>
    </row>
    <row r="42" spans="2:13" ht="14.15" customHeight="1" x14ac:dyDescent="0.3">
      <c r="B42" s="10" t="s">
        <v>91</v>
      </c>
      <c r="C42" s="11">
        <v>27953</v>
      </c>
      <c r="D42" s="11">
        <v>28082</v>
      </c>
      <c r="E42" s="141">
        <v>28241</v>
      </c>
      <c r="F42" s="84"/>
      <c r="G42" s="141">
        <v>28241</v>
      </c>
      <c r="H42" s="79"/>
      <c r="I42" s="222"/>
      <c r="J42" s="77"/>
      <c r="K42" s="1"/>
      <c r="L42" s="1"/>
    </row>
    <row r="43" spans="2:13" ht="14.15" customHeight="1" x14ac:dyDescent="0.3">
      <c r="B43" s="10" t="s">
        <v>92</v>
      </c>
      <c r="C43" s="11">
        <v>926</v>
      </c>
      <c r="D43" s="11">
        <v>922</v>
      </c>
      <c r="E43" s="141">
        <v>982</v>
      </c>
      <c r="F43" s="84"/>
      <c r="G43" s="141">
        <v>982</v>
      </c>
      <c r="H43" s="79"/>
      <c r="I43" s="222"/>
      <c r="J43" s="77"/>
      <c r="K43" s="1"/>
      <c r="L43" s="1"/>
    </row>
    <row r="44" spans="2:13" ht="14.15" customHeight="1" x14ac:dyDescent="0.3">
      <c r="B44" s="10" t="s">
        <v>93</v>
      </c>
      <c r="C44" s="11">
        <v>5188</v>
      </c>
      <c r="D44" s="11">
        <v>5466</v>
      </c>
      <c r="E44" s="141">
        <v>5417</v>
      </c>
      <c r="F44" s="84"/>
      <c r="G44" s="141">
        <v>5417</v>
      </c>
      <c r="H44" s="79"/>
      <c r="I44" s="222"/>
      <c r="J44" s="77"/>
      <c r="K44" s="1"/>
      <c r="L44" s="1"/>
    </row>
    <row r="45" spans="2:13" ht="14.15" hidden="1" customHeight="1" x14ac:dyDescent="0.3">
      <c r="B45" s="10" t="s">
        <v>94</v>
      </c>
      <c r="C45" s="11">
        <v>0</v>
      </c>
      <c r="D45" s="11">
        <v>0</v>
      </c>
      <c r="E45" s="141">
        <v>0</v>
      </c>
      <c r="F45" s="84"/>
      <c r="G45" s="141">
        <v>0</v>
      </c>
      <c r="H45" s="79"/>
      <c r="I45" s="222"/>
      <c r="J45" s="77"/>
      <c r="K45" s="1"/>
      <c r="L45" s="1"/>
    </row>
    <row r="46" spans="2:13" ht="14.15" customHeight="1" x14ac:dyDescent="0.3">
      <c r="B46" s="10" t="s">
        <v>95</v>
      </c>
      <c r="C46" s="11">
        <v>3552</v>
      </c>
      <c r="D46" s="11">
        <v>3733</v>
      </c>
      <c r="E46" s="141">
        <v>3834</v>
      </c>
      <c r="F46" s="84"/>
      <c r="G46" s="141">
        <v>3834</v>
      </c>
      <c r="H46" s="79"/>
      <c r="I46" s="222"/>
      <c r="J46" s="77"/>
      <c r="K46" s="1"/>
      <c r="L46" s="1"/>
    </row>
    <row r="47" spans="2:13" ht="14.15" customHeight="1" x14ac:dyDescent="0.3">
      <c r="B47" s="10" t="s">
        <v>96</v>
      </c>
      <c r="C47" s="11">
        <v>14</v>
      </c>
      <c r="D47" s="11">
        <v>14</v>
      </c>
      <c r="E47" s="141">
        <v>14</v>
      </c>
      <c r="F47" s="84"/>
      <c r="G47" s="141">
        <v>14</v>
      </c>
      <c r="H47" s="79"/>
      <c r="I47" s="222"/>
      <c r="J47" s="77"/>
      <c r="K47" s="1"/>
      <c r="L47" s="1"/>
    </row>
    <row r="48" spans="2:13" ht="14.15" customHeight="1" x14ac:dyDescent="0.3">
      <c r="B48" s="10" t="s">
        <v>97</v>
      </c>
      <c r="C48" s="11">
        <v>3299</v>
      </c>
      <c r="D48" s="11">
        <v>3299</v>
      </c>
      <c r="E48" s="141">
        <v>3527</v>
      </c>
      <c r="F48" s="84"/>
      <c r="G48" s="141">
        <v>3527</v>
      </c>
      <c r="H48" s="79"/>
      <c r="I48" s="222"/>
      <c r="J48" s="77"/>
      <c r="K48" s="1"/>
      <c r="L48" s="1"/>
    </row>
    <row r="49" spans="2:12" ht="14.15" customHeight="1" x14ac:dyDescent="0.3">
      <c r="B49" s="10" t="s">
        <v>98</v>
      </c>
      <c r="C49" s="11">
        <v>926</v>
      </c>
      <c r="D49" s="11">
        <v>920</v>
      </c>
      <c r="E49" s="141">
        <v>912</v>
      </c>
      <c r="F49" s="84"/>
      <c r="G49" s="141">
        <v>912</v>
      </c>
      <c r="H49" s="79"/>
      <c r="I49" s="222"/>
      <c r="J49" s="77"/>
      <c r="K49" s="1"/>
      <c r="L49" s="1"/>
    </row>
    <row r="50" spans="2:12" ht="14.15" customHeight="1" x14ac:dyDescent="0.3">
      <c r="B50" s="36"/>
      <c r="C50" s="19"/>
      <c r="D50" s="19"/>
      <c r="E50" s="64"/>
      <c r="F50" s="84"/>
      <c r="G50" s="64"/>
      <c r="H50" s="79"/>
    </row>
    <row r="51" spans="2:12" ht="14.15" customHeight="1" x14ac:dyDescent="0.3">
      <c r="B51" s="13" t="s">
        <v>107</v>
      </c>
      <c r="C51" s="14">
        <v>33971</v>
      </c>
      <c r="D51" s="14">
        <v>34111</v>
      </c>
      <c r="E51" s="196">
        <v>34425</v>
      </c>
      <c r="F51" s="84"/>
      <c r="G51" s="196">
        <v>34425</v>
      </c>
      <c r="H51" s="79"/>
      <c r="I51" s="221"/>
    </row>
    <row r="52" spans="2:12" ht="14.15" customHeight="1" x14ac:dyDescent="0.3">
      <c r="B52" s="10" t="s">
        <v>90</v>
      </c>
      <c r="C52" s="11">
        <v>6349</v>
      </c>
      <c r="D52" s="11">
        <v>6263</v>
      </c>
      <c r="E52" s="141">
        <v>6274</v>
      </c>
      <c r="F52" s="84"/>
      <c r="G52" s="141">
        <v>6274</v>
      </c>
      <c r="H52" s="79"/>
      <c r="I52" s="221"/>
    </row>
    <row r="53" spans="2:12" ht="14.15" customHeight="1" x14ac:dyDescent="0.3">
      <c r="B53" s="10" t="s">
        <v>91</v>
      </c>
      <c r="C53" s="11">
        <v>16827</v>
      </c>
      <c r="D53" s="11">
        <v>16866</v>
      </c>
      <c r="E53" s="141">
        <v>16927</v>
      </c>
      <c r="F53" s="84"/>
      <c r="G53" s="141">
        <v>16927</v>
      </c>
      <c r="H53" s="79"/>
      <c r="I53" s="221"/>
    </row>
    <row r="54" spans="2:12" ht="14.15" customHeight="1" x14ac:dyDescent="0.3">
      <c r="B54" s="10" t="s">
        <v>92</v>
      </c>
      <c r="C54" s="11">
        <v>702</v>
      </c>
      <c r="D54" s="11">
        <v>698</v>
      </c>
      <c r="E54" s="141">
        <v>752</v>
      </c>
      <c r="F54" s="84"/>
      <c r="G54" s="141">
        <v>752</v>
      </c>
      <c r="H54" s="79"/>
      <c r="I54" s="221"/>
    </row>
    <row r="55" spans="2:12" ht="14.15" customHeight="1" x14ac:dyDescent="0.3">
      <c r="B55" s="10" t="s">
        <v>93</v>
      </c>
      <c r="C55" s="11">
        <v>3761</v>
      </c>
      <c r="D55" s="11">
        <v>3825</v>
      </c>
      <c r="E55" s="141">
        <v>3923</v>
      </c>
      <c r="F55" s="84"/>
      <c r="G55" s="141">
        <v>3923</v>
      </c>
      <c r="H55" s="79"/>
      <c r="I55" s="221"/>
    </row>
    <row r="56" spans="2:12" ht="14.15" hidden="1" customHeight="1" x14ac:dyDescent="0.3">
      <c r="B56" s="10" t="s">
        <v>94</v>
      </c>
      <c r="C56" s="11">
        <v>0</v>
      </c>
      <c r="D56" s="11">
        <v>0</v>
      </c>
      <c r="E56" s="141">
        <v>0</v>
      </c>
      <c r="F56" s="84"/>
      <c r="G56" s="141">
        <v>0</v>
      </c>
      <c r="H56" s="79"/>
      <c r="I56" s="221"/>
    </row>
    <row r="57" spans="2:12" ht="14.15" customHeight="1" x14ac:dyDescent="0.3">
      <c r="B57" s="10" t="s">
        <v>95</v>
      </c>
      <c r="C57" s="11">
        <v>2515</v>
      </c>
      <c r="D57" s="11">
        <v>2646</v>
      </c>
      <c r="E57" s="141">
        <v>2692</v>
      </c>
      <c r="F57" s="84"/>
      <c r="G57" s="141">
        <v>2692</v>
      </c>
      <c r="H57" s="79"/>
      <c r="I57" s="221"/>
    </row>
    <row r="58" spans="2:12" ht="14.15" customHeight="1" x14ac:dyDescent="0.3">
      <c r="B58" s="10" t="s">
        <v>96</v>
      </c>
      <c r="C58" s="11">
        <v>14</v>
      </c>
      <c r="D58" s="11">
        <v>14</v>
      </c>
      <c r="E58" s="141">
        <v>14</v>
      </c>
      <c r="F58" s="84"/>
      <c r="G58" s="141">
        <v>14</v>
      </c>
      <c r="H58" s="79"/>
      <c r="I58" s="221"/>
    </row>
    <row r="59" spans="2:12" ht="14.15" customHeight="1" x14ac:dyDescent="0.3">
      <c r="B59" s="10" t="s">
        <v>97</v>
      </c>
      <c r="C59" s="11">
        <v>3026</v>
      </c>
      <c r="D59" s="11">
        <v>3026</v>
      </c>
      <c r="E59" s="141">
        <v>3070</v>
      </c>
      <c r="F59" s="84"/>
      <c r="G59" s="141">
        <v>3070</v>
      </c>
      <c r="H59" s="79"/>
      <c r="I59" s="221"/>
    </row>
    <row r="60" spans="2:12" ht="14.15" customHeight="1" x14ac:dyDescent="0.3">
      <c r="B60" s="10" t="s">
        <v>98</v>
      </c>
      <c r="C60" s="11">
        <v>777</v>
      </c>
      <c r="D60" s="11">
        <v>773</v>
      </c>
      <c r="E60" s="141">
        <v>773</v>
      </c>
      <c r="F60" s="84"/>
      <c r="G60" s="141">
        <v>773</v>
      </c>
      <c r="H60" s="79"/>
      <c r="I60" s="221"/>
    </row>
    <row r="61" spans="2:12" ht="14.15" customHeight="1" x14ac:dyDescent="0.3">
      <c r="B61" s="36"/>
      <c r="C61" s="19"/>
      <c r="D61" s="19"/>
      <c r="E61" s="64"/>
      <c r="F61" s="84"/>
      <c r="G61" s="64"/>
      <c r="H61" s="79"/>
    </row>
    <row r="62" spans="2:12" ht="14.15" customHeight="1" x14ac:dyDescent="0.3">
      <c r="B62" s="13" t="s">
        <v>108</v>
      </c>
      <c r="C62" s="14">
        <v>13286</v>
      </c>
      <c r="D62" s="14">
        <v>13112</v>
      </c>
      <c r="E62" s="196">
        <v>10067</v>
      </c>
      <c r="F62" s="84"/>
      <c r="G62" s="196">
        <v>10067</v>
      </c>
      <c r="H62" s="79"/>
    </row>
    <row r="63" spans="2:12" ht="14.15" customHeight="1" x14ac:dyDescent="0.3">
      <c r="B63" s="10" t="s">
        <v>90</v>
      </c>
      <c r="C63" s="11">
        <v>12319</v>
      </c>
      <c r="D63" s="11">
        <v>12167</v>
      </c>
      <c r="E63" s="141">
        <v>8915</v>
      </c>
      <c r="F63" s="84"/>
      <c r="G63" s="141">
        <v>8915</v>
      </c>
      <c r="H63" s="79"/>
    </row>
    <row r="64" spans="2:12" ht="14.15" customHeight="1" x14ac:dyDescent="0.3">
      <c r="B64" s="10" t="s">
        <v>91</v>
      </c>
      <c r="C64" s="11">
        <v>864</v>
      </c>
      <c r="D64" s="11">
        <v>876</v>
      </c>
      <c r="E64" s="141">
        <v>888</v>
      </c>
      <c r="F64" s="84"/>
      <c r="G64" s="141">
        <v>888</v>
      </c>
      <c r="H64" s="79"/>
    </row>
    <row r="65" spans="2:8" ht="14.15" customHeight="1" x14ac:dyDescent="0.3">
      <c r="B65" s="10" t="s">
        <v>92</v>
      </c>
      <c r="C65" s="11">
        <v>4</v>
      </c>
      <c r="D65" s="11">
        <v>3</v>
      </c>
      <c r="E65" s="141">
        <v>180</v>
      </c>
      <c r="F65" s="84"/>
      <c r="G65" s="141">
        <v>180</v>
      </c>
      <c r="H65" s="79"/>
    </row>
    <row r="66" spans="2:8" ht="14.15" customHeight="1" x14ac:dyDescent="0.3">
      <c r="B66" s="10" t="s">
        <v>93</v>
      </c>
      <c r="C66" s="11">
        <v>0</v>
      </c>
      <c r="D66" s="11">
        <v>0</v>
      </c>
      <c r="E66" s="141">
        <v>18</v>
      </c>
      <c r="F66" s="84"/>
      <c r="G66" s="141">
        <v>18</v>
      </c>
      <c r="H66" s="79"/>
    </row>
    <row r="67" spans="2:8" ht="14.15" hidden="1" customHeight="1" x14ac:dyDescent="0.3">
      <c r="B67" s="10" t="s">
        <v>94</v>
      </c>
      <c r="C67" s="19"/>
      <c r="D67" s="11">
        <v>0</v>
      </c>
      <c r="E67" s="64"/>
      <c r="F67" s="84"/>
      <c r="G67" s="141">
        <v>0</v>
      </c>
      <c r="H67" s="79"/>
    </row>
    <row r="68" spans="2:8" ht="14.15" hidden="1" customHeight="1" x14ac:dyDescent="0.3">
      <c r="B68" s="10" t="s">
        <v>95</v>
      </c>
      <c r="C68" s="11">
        <v>0</v>
      </c>
      <c r="D68" s="11">
        <v>0</v>
      </c>
      <c r="E68" s="141">
        <v>0</v>
      </c>
      <c r="F68" s="84"/>
      <c r="G68" s="141">
        <v>0</v>
      </c>
      <c r="H68" s="79"/>
    </row>
    <row r="69" spans="2:8" ht="14.15" hidden="1" customHeight="1" x14ac:dyDescent="0.3">
      <c r="B69" s="10" t="s">
        <v>96</v>
      </c>
      <c r="C69" s="11">
        <v>0</v>
      </c>
      <c r="D69" s="11">
        <v>0</v>
      </c>
      <c r="E69" s="141">
        <v>0</v>
      </c>
      <c r="F69" s="84"/>
      <c r="G69" s="141">
        <v>0</v>
      </c>
      <c r="H69" s="79"/>
    </row>
    <row r="70" spans="2:8" ht="14.15" hidden="1" customHeight="1" x14ac:dyDescent="0.3">
      <c r="B70" s="10" t="s">
        <v>97</v>
      </c>
      <c r="C70" s="11">
        <v>0</v>
      </c>
      <c r="D70" s="11">
        <v>0</v>
      </c>
      <c r="E70" s="141">
        <v>0</v>
      </c>
      <c r="F70" s="84"/>
      <c r="G70" s="141">
        <v>0</v>
      </c>
      <c r="H70" s="79"/>
    </row>
    <row r="71" spans="2:8" ht="14.15" customHeight="1" x14ac:dyDescent="0.3">
      <c r="B71" s="10" t="s">
        <v>98</v>
      </c>
      <c r="C71" s="11">
        <v>99</v>
      </c>
      <c r="D71" s="11">
        <v>66</v>
      </c>
      <c r="E71" s="141">
        <v>66</v>
      </c>
      <c r="F71" s="84"/>
      <c r="G71" s="141">
        <v>66</v>
      </c>
      <c r="H71" s="79"/>
    </row>
    <row r="72" spans="2:8" ht="14.15" customHeight="1" x14ac:dyDescent="0.3">
      <c r="B72" s="36"/>
      <c r="C72" s="19"/>
      <c r="D72" s="19"/>
      <c r="E72" s="64"/>
      <c r="F72" s="84"/>
      <c r="G72" s="64"/>
      <c r="H72" s="79"/>
    </row>
    <row r="73" spans="2:8" ht="14.15" customHeight="1" x14ac:dyDescent="0.3">
      <c r="B73" s="13" t="s">
        <v>109</v>
      </c>
      <c r="C73" s="80">
        <v>1.68</v>
      </c>
      <c r="D73" s="80">
        <v>1.68</v>
      </c>
      <c r="E73" s="197">
        <v>1.67</v>
      </c>
      <c r="F73" s="84"/>
      <c r="G73" s="197">
        <v>1.67</v>
      </c>
      <c r="H73" s="79"/>
    </row>
    <row r="74" spans="2:8" ht="14.15" customHeight="1" x14ac:dyDescent="0.3">
      <c r="B74" s="10" t="s">
        <v>90</v>
      </c>
      <c r="C74" s="81">
        <v>2.41</v>
      </c>
      <c r="D74" s="81">
        <v>2.37</v>
      </c>
      <c r="E74" s="198">
        <v>2.33</v>
      </c>
      <c r="F74" s="84"/>
      <c r="G74" s="198">
        <v>2.33</v>
      </c>
      <c r="H74" s="79"/>
    </row>
    <row r="75" spans="2:8" ht="14.15" customHeight="1" x14ac:dyDescent="0.3">
      <c r="B75" s="10" t="s">
        <v>91</v>
      </c>
      <c r="C75" s="81">
        <v>1.66</v>
      </c>
      <c r="D75" s="81">
        <v>1.67</v>
      </c>
      <c r="E75" s="198">
        <v>1.67</v>
      </c>
      <c r="F75" s="84"/>
      <c r="G75" s="198">
        <v>1.67</v>
      </c>
      <c r="H75" s="79"/>
    </row>
    <row r="76" spans="2:8" ht="14.15" customHeight="1" x14ac:dyDescent="0.3">
      <c r="B76" s="10" t="s">
        <v>92</v>
      </c>
      <c r="C76" s="81">
        <v>1.32</v>
      </c>
      <c r="D76" s="81">
        <v>1.32</v>
      </c>
      <c r="E76" s="198">
        <v>1.31</v>
      </c>
      <c r="F76" s="84"/>
      <c r="G76" s="198">
        <v>1.31</v>
      </c>
      <c r="H76" s="79"/>
    </row>
    <row r="77" spans="2:8" ht="14.15" customHeight="1" x14ac:dyDescent="0.3">
      <c r="B77" s="10" t="s">
        <v>93</v>
      </c>
      <c r="C77" s="81">
        <v>1.38</v>
      </c>
      <c r="D77" s="81">
        <v>1.43</v>
      </c>
      <c r="E77" s="198">
        <v>1.38</v>
      </c>
      <c r="F77" s="84"/>
      <c r="G77" s="198">
        <v>1.38</v>
      </c>
      <c r="H77" s="79"/>
    </row>
    <row r="78" spans="2:8" ht="14.15" hidden="1" customHeight="1" x14ac:dyDescent="0.3">
      <c r="B78" s="10" t="s">
        <v>94</v>
      </c>
      <c r="C78" s="81">
        <v>0</v>
      </c>
      <c r="D78" s="81">
        <v>0</v>
      </c>
      <c r="E78" s="198">
        <v>0</v>
      </c>
      <c r="F78" s="84"/>
      <c r="G78" s="198">
        <v>0</v>
      </c>
      <c r="H78" s="79"/>
    </row>
    <row r="79" spans="2:8" ht="14.15" customHeight="1" x14ac:dyDescent="0.3">
      <c r="B79" s="10" t="s">
        <v>95</v>
      </c>
      <c r="C79" s="81">
        <v>1.41</v>
      </c>
      <c r="D79" s="81">
        <v>1.41</v>
      </c>
      <c r="E79" s="198">
        <v>1.42</v>
      </c>
      <c r="F79" s="84"/>
      <c r="G79" s="198">
        <v>1.42</v>
      </c>
      <c r="H79" s="79"/>
    </row>
    <row r="80" spans="2:8" ht="14.15" customHeight="1" x14ac:dyDescent="0.3">
      <c r="B80" s="10" t="s">
        <v>96</v>
      </c>
      <c r="C80" s="81">
        <v>1</v>
      </c>
      <c r="D80" s="81">
        <v>1</v>
      </c>
      <c r="E80" s="198">
        <v>1</v>
      </c>
      <c r="F80" s="84"/>
      <c r="G80" s="198">
        <v>1</v>
      </c>
      <c r="H80" s="79"/>
    </row>
    <row r="81" spans="2:8" ht="14.15" customHeight="1" x14ac:dyDescent="0.3">
      <c r="B81" s="10" t="s">
        <v>97</v>
      </c>
      <c r="C81" s="81">
        <v>1.0900000000000001</v>
      </c>
      <c r="D81" s="81">
        <v>1.0900000000000001</v>
      </c>
      <c r="E81" s="198">
        <v>1.1499999999999999</v>
      </c>
      <c r="F81" s="84"/>
      <c r="G81" s="198">
        <v>1.1499999999999999</v>
      </c>
      <c r="H81" s="79"/>
    </row>
    <row r="82" spans="2:8" ht="14.15" customHeight="1" x14ac:dyDescent="0.3">
      <c r="B82" s="10" t="s">
        <v>98</v>
      </c>
      <c r="C82" s="81">
        <v>1.19</v>
      </c>
      <c r="D82" s="81">
        <v>1.19</v>
      </c>
      <c r="E82" s="198">
        <v>1.18</v>
      </c>
      <c r="F82" s="84"/>
      <c r="G82" s="198">
        <v>1.18</v>
      </c>
      <c r="H82" s="79"/>
    </row>
    <row r="83" spans="2:8" ht="14.15" customHeight="1" x14ac:dyDescent="0.3">
      <c r="B83" s="30" t="s">
        <v>110</v>
      </c>
      <c r="E83" s="73"/>
    </row>
    <row r="84" spans="2:8" ht="14.15" customHeight="1" x14ac:dyDescent="0.3">
      <c r="B84" s="30" t="s">
        <v>111</v>
      </c>
      <c r="E84" s="73"/>
    </row>
  </sheetData>
  <mergeCells count="1">
    <mergeCell ref="C5:E5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63"/>
  <sheetViews>
    <sheetView workbookViewId="0">
      <pane ySplit="6" topLeftCell="A7" activePane="bottomLeft" state="frozen"/>
      <selection activeCell="I25" sqref="I25"/>
      <selection pane="bottomLeft" activeCell="I25" sqref="I25"/>
    </sheetView>
  </sheetViews>
  <sheetFormatPr defaultColWidth="13.08984375" defaultRowHeight="12.5" x14ac:dyDescent="0.25"/>
  <cols>
    <col min="1" max="1" width="2.81640625" customWidth="1"/>
    <col min="2" max="2" width="38.90625" customWidth="1"/>
    <col min="3" max="3" width="13.7265625" customWidth="1"/>
    <col min="4" max="4" width="11.6328125" customWidth="1"/>
    <col min="5" max="5" width="12.26953125" customWidth="1"/>
    <col min="6" max="6" width="9.26953125" customWidth="1"/>
    <col min="7" max="7" width="15.08984375" customWidth="1"/>
    <col min="8" max="9" width="9.26953125" customWidth="1"/>
  </cols>
  <sheetData>
    <row r="1" spans="2:8" ht="14.15" customHeight="1" x14ac:dyDescent="0.25">
      <c r="E1" s="2"/>
    </row>
    <row r="2" spans="2:8" ht="45.75" customHeight="1" x14ac:dyDescent="0.25">
      <c r="B2" s="3"/>
      <c r="E2" s="2"/>
    </row>
    <row r="3" spans="2:8" ht="14.15" customHeight="1" x14ac:dyDescent="0.25">
      <c r="E3" s="2"/>
    </row>
    <row r="4" spans="2:8" ht="14.15" customHeight="1" x14ac:dyDescent="0.3">
      <c r="B4" s="4" t="s">
        <v>112</v>
      </c>
      <c r="C4" s="41"/>
      <c r="D4" s="41"/>
      <c r="E4" s="41"/>
      <c r="G4" s="41"/>
    </row>
    <row r="5" spans="2:8" ht="14.15" customHeight="1" x14ac:dyDescent="0.3">
      <c r="B5" s="34"/>
      <c r="C5" s="229">
        <v>2025</v>
      </c>
      <c r="D5" s="230"/>
      <c r="E5" s="230"/>
      <c r="G5" s="226" t="s">
        <v>113</v>
      </c>
    </row>
    <row r="6" spans="2:8" ht="14.15" customHeight="1" x14ac:dyDescent="0.3">
      <c r="B6" s="5" t="s">
        <v>45</v>
      </c>
      <c r="C6" s="6" t="s">
        <v>3</v>
      </c>
      <c r="D6" s="6" t="s">
        <v>4</v>
      </c>
      <c r="E6" s="6" t="s">
        <v>5</v>
      </c>
      <c r="F6" s="33"/>
      <c r="G6" s="228"/>
    </row>
    <row r="7" spans="2:8" ht="14.15" customHeight="1" x14ac:dyDescent="0.25">
      <c r="B7" s="36"/>
      <c r="C7" s="7"/>
      <c r="D7" s="7"/>
      <c r="E7" s="7"/>
      <c r="F7" s="31"/>
      <c r="G7" s="7"/>
      <c r="H7" s="33"/>
    </row>
    <row r="8" spans="2:8" ht="14.15" customHeight="1" x14ac:dyDescent="0.3">
      <c r="B8" s="8" t="s">
        <v>6</v>
      </c>
      <c r="C8" s="19"/>
      <c r="D8" s="19"/>
      <c r="E8" s="56"/>
      <c r="F8" s="31"/>
      <c r="G8" s="19"/>
      <c r="H8" s="33"/>
    </row>
    <row r="9" spans="2:8" ht="14.15" customHeight="1" x14ac:dyDescent="0.25">
      <c r="B9" s="10" t="s">
        <v>47</v>
      </c>
      <c r="C9" s="85">
        <v>810.28</v>
      </c>
      <c r="D9" s="85">
        <v>766.31</v>
      </c>
      <c r="E9" s="171">
        <v>818.16</v>
      </c>
      <c r="F9" s="172"/>
      <c r="G9" s="171">
        <v>2394.7399999999998</v>
      </c>
      <c r="H9" s="33"/>
    </row>
    <row r="10" spans="2:8" ht="14.15" customHeight="1" x14ac:dyDescent="0.25">
      <c r="B10" s="36"/>
      <c r="C10" s="19"/>
      <c r="D10" s="19"/>
      <c r="E10" s="56"/>
      <c r="F10" s="31"/>
      <c r="G10" s="19"/>
      <c r="H10" s="33"/>
    </row>
    <row r="11" spans="2:8" ht="14.15" customHeight="1" x14ac:dyDescent="0.25">
      <c r="B11" s="10" t="s">
        <v>12</v>
      </c>
      <c r="C11" s="11">
        <v>193.14</v>
      </c>
      <c r="D11" s="11">
        <v>234.45</v>
      </c>
      <c r="E11" s="171">
        <v>232.82</v>
      </c>
      <c r="F11" s="172"/>
      <c r="G11" s="171">
        <v>660.4</v>
      </c>
      <c r="H11" s="33"/>
    </row>
    <row r="12" spans="2:8" ht="14.15" customHeight="1" x14ac:dyDescent="0.3">
      <c r="B12" s="10" t="s">
        <v>13</v>
      </c>
      <c r="C12" s="44">
        <f>C11/C9</f>
        <v>0.23836204768721922</v>
      </c>
      <c r="D12" s="44">
        <v>0.30590000000000001</v>
      </c>
      <c r="E12" s="86">
        <v>0.28460000000000002</v>
      </c>
      <c r="F12" s="31"/>
      <c r="G12" s="15">
        <v>0.2757</v>
      </c>
      <c r="H12" s="33"/>
    </row>
    <row r="13" spans="2:8" ht="14.15" customHeight="1" x14ac:dyDescent="0.25">
      <c r="B13" s="36"/>
      <c r="C13" s="19"/>
      <c r="D13" s="19"/>
      <c r="E13" s="19"/>
      <c r="F13" s="31"/>
      <c r="G13" s="19"/>
      <c r="H13" s="33"/>
    </row>
    <row r="14" spans="2:8" ht="14.15" customHeight="1" x14ac:dyDescent="0.25">
      <c r="B14" s="10" t="s">
        <v>48</v>
      </c>
      <c r="C14" s="11">
        <v>-223.35</v>
      </c>
      <c r="D14" s="11">
        <v>-199.65</v>
      </c>
      <c r="E14" s="11">
        <v>-206.61</v>
      </c>
      <c r="F14" s="31"/>
      <c r="G14" s="11">
        <v>-629.61</v>
      </c>
      <c r="H14" s="33"/>
    </row>
    <row r="15" spans="2:8" ht="14.15" customHeight="1" x14ac:dyDescent="0.25">
      <c r="B15" s="10" t="s">
        <v>49</v>
      </c>
      <c r="C15" s="44">
        <f>C14/C9</f>
        <v>-0.27564545589179051</v>
      </c>
      <c r="D15" s="44">
        <v>-0.26050000000000001</v>
      </c>
      <c r="E15" s="44">
        <v>-0.2525</v>
      </c>
      <c r="F15" s="31"/>
      <c r="G15" s="44">
        <v>-0.26290000000000002</v>
      </c>
      <c r="H15" s="33"/>
    </row>
    <row r="16" spans="2:8" ht="14.15" customHeight="1" x14ac:dyDescent="0.25">
      <c r="B16" s="36"/>
      <c r="C16" s="19"/>
      <c r="D16" s="19"/>
      <c r="E16" s="19"/>
      <c r="F16" s="31"/>
      <c r="G16" s="19"/>
      <c r="H16" s="33"/>
    </row>
    <row r="17" spans="2:10" ht="14.15" customHeight="1" x14ac:dyDescent="0.25">
      <c r="B17" s="10" t="s">
        <v>68</v>
      </c>
      <c r="C17" s="11">
        <v>-354.93</v>
      </c>
      <c r="D17" s="11">
        <v>-336.77</v>
      </c>
      <c r="E17" s="11">
        <v>-336.25</v>
      </c>
      <c r="F17" s="31"/>
      <c r="G17" s="11">
        <v>-1027.95</v>
      </c>
      <c r="H17" s="33"/>
    </row>
    <row r="18" spans="2:10" ht="14.15" customHeight="1" x14ac:dyDescent="0.25">
      <c r="B18" s="10" t="s">
        <v>69</v>
      </c>
      <c r="C18" s="44">
        <f>C17/C9</f>
        <v>-0.43803376610554379</v>
      </c>
      <c r="D18" s="44">
        <v>-0.4395</v>
      </c>
      <c r="E18" s="44">
        <v>-0.41089999999999999</v>
      </c>
      <c r="F18" s="31"/>
      <c r="G18" s="44">
        <v>-0.42930000000000001</v>
      </c>
      <c r="H18" s="33"/>
    </row>
    <row r="19" spans="2:10" ht="14.15" customHeight="1" x14ac:dyDescent="0.25">
      <c r="B19" s="36"/>
      <c r="C19" s="19"/>
      <c r="D19" s="19"/>
      <c r="E19" s="19"/>
      <c r="F19" s="31"/>
      <c r="G19" s="19"/>
      <c r="H19" s="33"/>
    </row>
    <row r="20" spans="2:10" ht="14.15" customHeight="1" x14ac:dyDescent="0.25">
      <c r="B20" s="36"/>
      <c r="C20" s="19"/>
      <c r="D20" s="19"/>
      <c r="E20" s="19"/>
      <c r="F20" s="31"/>
      <c r="G20" s="19"/>
      <c r="H20" s="33"/>
    </row>
    <row r="21" spans="2:10" ht="14.15" customHeight="1" x14ac:dyDescent="0.3">
      <c r="B21" s="8" t="s">
        <v>114</v>
      </c>
      <c r="C21" s="19"/>
      <c r="D21" s="19"/>
      <c r="E21" s="19"/>
      <c r="F21" s="31"/>
      <c r="G21" s="19"/>
      <c r="H21" s="33"/>
    </row>
    <row r="22" spans="2:10" ht="14.15" customHeight="1" x14ac:dyDescent="0.25">
      <c r="B22" s="10" t="s">
        <v>52</v>
      </c>
      <c r="C22" s="44">
        <f>(-368654/810278)</f>
        <v>-0.45497224409400233</v>
      </c>
      <c r="D22" s="44">
        <f>(-335680/766308)</f>
        <v>-0.43804840873382506</v>
      </c>
      <c r="E22" s="44">
        <v>-0.40489999999999998</v>
      </c>
      <c r="F22" s="31"/>
      <c r="G22" s="44">
        <v>-0.432</v>
      </c>
      <c r="H22" s="33"/>
      <c r="I22" s="2"/>
      <c r="J22" s="1"/>
    </row>
    <row r="23" spans="2:10" ht="14.15" customHeight="1" x14ac:dyDescent="0.25">
      <c r="B23" s="10" t="s">
        <v>53</v>
      </c>
      <c r="C23" s="44">
        <f>-(10161/8100278)</f>
        <v>-1.2544013921497509E-3</v>
      </c>
      <c r="D23" s="44">
        <f>-(6096)/766308</f>
        <v>-7.9550259164722272E-3</v>
      </c>
      <c r="E23" s="44">
        <v>-1.7399999999999999E-2</v>
      </c>
      <c r="F23" s="31"/>
      <c r="G23" s="44">
        <v>-1.2699999999999999E-2</v>
      </c>
      <c r="H23" s="33"/>
    </row>
    <row r="24" spans="2:10" ht="14.15" customHeight="1" x14ac:dyDescent="0.25">
      <c r="B24" s="10" t="s">
        <v>55</v>
      </c>
      <c r="C24" s="44">
        <f>-69070/810278</f>
        <v>-8.5242348922221753E-2</v>
      </c>
      <c r="D24" s="44">
        <f>-76801/766308</f>
        <v>-0.10022210390600124</v>
      </c>
      <c r="E24" s="44">
        <v>-8.1699999999999995E-2</v>
      </c>
      <c r="F24" s="31"/>
      <c r="G24" s="44">
        <v>-8.8800000000000004E-2</v>
      </c>
      <c r="H24" s="33"/>
    </row>
    <row r="25" spans="2:10" ht="14.15" customHeight="1" x14ac:dyDescent="0.25">
      <c r="B25" s="10" t="s">
        <v>71</v>
      </c>
      <c r="C25" s="44">
        <f>-27794/810278</f>
        <v>-3.4301807527786762E-2</v>
      </c>
      <c r="D25" s="44">
        <f>39248/766308</f>
        <v>5.1217004128888126E-2</v>
      </c>
      <c r="E25" s="44">
        <v>-2.0299999999999999E-2</v>
      </c>
      <c r="F25" s="31"/>
      <c r="G25" s="44">
        <v>-2.0999999999999999E-3</v>
      </c>
      <c r="H25" s="33"/>
    </row>
    <row r="26" spans="2:10" ht="14.15" customHeight="1" x14ac:dyDescent="0.25">
      <c r="B26" s="21" t="s">
        <v>72</v>
      </c>
      <c r="C26" s="46">
        <f>-68990/810278</f>
        <v>-8.5143617375764855E-2</v>
      </c>
      <c r="D26" s="46">
        <f>-102532/766308</f>
        <v>-0.13379998642843347</v>
      </c>
      <c r="E26" s="46">
        <v>-0.14610000000000001</v>
      </c>
      <c r="F26" s="31"/>
      <c r="G26" s="46">
        <v>-0.11459999999999999</v>
      </c>
      <c r="H26" s="33"/>
      <c r="I26" s="2"/>
    </row>
    <row r="27" spans="2:10" ht="14.15" customHeight="1" x14ac:dyDescent="0.25">
      <c r="B27" s="47" t="s">
        <v>57</v>
      </c>
      <c r="C27" s="48">
        <f>-595634/810278</f>
        <v>-0.73509832427882771</v>
      </c>
      <c r="D27" s="48">
        <f>-534789/766308</f>
        <v>-0.69787735479728774</v>
      </c>
      <c r="E27" s="48">
        <v>-0.71209999999999996</v>
      </c>
      <c r="F27" s="31"/>
      <c r="G27" s="48">
        <v>-0.71530000000000005</v>
      </c>
      <c r="H27" s="33"/>
      <c r="J27" s="1"/>
    </row>
    <row r="28" spans="2:10" ht="14.15" customHeight="1" x14ac:dyDescent="0.25">
      <c r="B28" s="36"/>
      <c r="C28" s="19"/>
      <c r="D28" s="19"/>
      <c r="E28" s="19"/>
      <c r="F28" s="31"/>
      <c r="G28" s="19"/>
      <c r="H28" s="33"/>
    </row>
    <row r="29" spans="2:10" ht="14.15" customHeight="1" x14ac:dyDescent="0.25">
      <c r="B29" s="10" t="s">
        <v>58</v>
      </c>
      <c r="C29" s="44">
        <f>-437615/810278</f>
        <v>-0.54008007128417657</v>
      </c>
      <c r="D29" s="44">
        <f>-434095/766308</f>
        <v>-0.56647588176033659</v>
      </c>
      <c r="E29" s="44">
        <v>-0.53710000000000002</v>
      </c>
      <c r="F29" s="31"/>
      <c r="G29" s="44">
        <v>-0.54749999999999999</v>
      </c>
      <c r="H29" s="33"/>
    </row>
    <row r="30" spans="2:10" ht="14.15" customHeight="1" x14ac:dyDescent="0.25">
      <c r="B30" s="36"/>
      <c r="C30" s="19"/>
      <c r="D30" s="19"/>
      <c r="E30" s="19"/>
      <c r="F30" s="31"/>
      <c r="G30" s="19"/>
      <c r="H30" s="33"/>
    </row>
    <row r="31" spans="2:10" ht="14.15" customHeight="1" x14ac:dyDescent="0.25">
      <c r="B31" s="36"/>
      <c r="C31" s="19"/>
      <c r="D31" s="19"/>
      <c r="E31" s="19"/>
      <c r="F31" s="31"/>
      <c r="G31" s="19"/>
      <c r="H31" s="33"/>
    </row>
    <row r="32" spans="2:10" ht="14.15" customHeight="1" x14ac:dyDescent="0.3">
      <c r="B32" s="8" t="s">
        <v>24</v>
      </c>
      <c r="C32" s="19"/>
      <c r="D32" s="19"/>
      <c r="E32" s="19"/>
      <c r="F32" s="31"/>
      <c r="G32" s="19"/>
      <c r="H32" s="33"/>
    </row>
    <row r="33" spans="2:11" ht="14.15" customHeight="1" x14ac:dyDescent="0.25">
      <c r="B33" s="10" t="s">
        <v>115</v>
      </c>
      <c r="C33" s="11">
        <v>312.592609659</v>
      </c>
      <c r="D33" s="11">
        <v>605.44000000000005</v>
      </c>
      <c r="E33" s="11">
        <v>805.5</v>
      </c>
      <c r="F33" s="31"/>
      <c r="G33" s="11">
        <v>805.5</v>
      </c>
      <c r="H33" s="33"/>
      <c r="J33" s="1"/>
      <c r="K33" s="1"/>
    </row>
    <row r="34" spans="2:11" ht="14.15" customHeight="1" x14ac:dyDescent="0.25">
      <c r="B34" s="10" t="s">
        <v>59</v>
      </c>
      <c r="C34" s="11">
        <v>377.49763091993702</v>
      </c>
      <c r="D34" s="11">
        <v>138.21</v>
      </c>
      <c r="E34" s="11">
        <v>158</v>
      </c>
      <c r="F34" s="31"/>
      <c r="G34" s="11">
        <v>158</v>
      </c>
      <c r="H34" s="33"/>
    </row>
    <row r="35" spans="2:11" ht="14.15" customHeight="1" x14ac:dyDescent="0.25">
      <c r="B35" s="10" t="s">
        <v>60</v>
      </c>
      <c r="C35" s="11">
        <v>6485.1758612149997</v>
      </c>
      <c r="D35" s="11">
        <v>6587</v>
      </c>
      <c r="E35" s="11">
        <v>6895</v>
      </c>
      <c r="F35" s="31"/>
      <c r="G35" s="11">
        <v>6895</v>
      </c>
      <c r="H35" s="33"/>
    </row>
    <row r="36" spans="2:11" ht="14.15" customHeight="1" x14ac:dyDescent="0.25">
      <c r="B36" s="10" t="s">
        <v>28</v>
      </c>
      <c r="C36" s="11">
        <v>2.9698120989999999</v>
      </c>
      <c r="D36" s="11">
        <v>6.63</v>
      </c>
      <c r="E36" s="11">
        <v>6.2389999999999999</v>
      </c>
      <c r="F36" s="31"/>
      <c r="G36" s="11">
        <v>6.2389999999999999</v>
      </c>
      <c r="H36" s="33"/>
    </row>
    <row r="37" spans="2:11" ht="14.15" customHeight="1" x14ac:dyDescent="0.25">
      <c r="B37" s="10" t="s">
        <v>29</v>
      </c>
      <c r="C37" s="11">
        <v>4638.7572341976602</v>
      </c>
      <c r="D37" s="11">
        <v>4308.93</v>
      </c>
      <c r="E37" s="11">
        <v>3971.85</v>
      </c>
      <c r="F37" s="31"/>
      <c r="G37" s="11">
        <v>3971.85</v>
      </c>
      <c r="H37" s="33"/>
    </row>
    <row r="38" spans="2:11" ht="14.15" customHeight="1" x14ac:dyDescent="0.25">
      <c r="B38" s="10" t="s">
        <v>30</v>
      </c>
      <c r="C38" s="199">
        <v>1.3986818765772799</v>
      </c>
      <c r="D38" s="199">
        <v>1.53</v>
      </c>
      <c r="E38" s="200">
        <v>1.74</v>
      </c>
      <c r="F38" s="31"/>
      <c r="G38" s="81">
        <v>1.74</v>
      </c>
      <c r="H38" s="33"/>
    </row>
    <row r="39" spans="2:11" ht="14.15" customHeight="1" x14ac:dyDescent="0.25">
      <c r="B39" s="10" t="s">
        <v>31</v>
      </c>
      <c r="C39" s="199">
        <v>7.8774145757060001</v>
      </c>
      <c r="D39" s="199">
        <v>7.39</v>
      </c>
      <c r="E39" s="200">
        <v>7.62</v>
      </c>
      <c r="F39" s="31"/>
      <c r="G39" s="81">
        <v>7.62</v>
      </c>
      <c r="H39" s="33"/>
    </row>
    <row r="40" spans="2:11" ht="14.15" customHeight="1" x14ac:dyDescent="0.25">
      <c r="B40" s="36"/>
      <c r="C40" s="19"/>
      <c r="D40" s="19"/>
      <c r="E40" s="19"/>
      <c r="F40" s="31"/>
      <c r="G40" s="19"/>
      <c r="H40" s="33"/>
    </row>
    <row r="41" spans="2:11" ht="14.15" customHeight="1" x14ac:dyDescent="0.3">
      <c r="B41" s="8" t="s">
        <v>32</v>
      </c>
      <c r="C41" s="19"/>
      <c r="D41" s="19"/>
      <c r="E41" s="19"/>
      <c r="F41" s="31"/>
      <c r="G41" s="19"/>
      <c r="H41" s="33"/>
    </row>
    <row r="42" spans="2:11" ht="14.15" customHeight="1" x14ac:dyDescent="0.3">
      <c r="B42" s="39"/>
      <c r="C42" s="19"/>
      <c r="D42" s="19"/>
      <c r="E42" s="19"/>
      <c r="F42" s="31"/>
      <c r="G42" s="19"/>
      <c r="H42" s="33"/>
    </row>
    <row r="43" spans="2:11" ht="14.15" customHeight="1" x14ac:dyDescent="0.3">
      <c r="B43" s="13" t="s">
        <v>61</v>
      </c>
      <c r="C43" s="64"/>
      <c r="D43" s="64"/>
      <c r="E43" s="64"/>
      <c r="F43" s="31"/>
      <c r="G43" s="64"/>
      <c r="H43" s="33"/>
    </row>
    <row r="44" spans="2:11" ht="14.15" customHeight="1" x14ac:dyDescent="0.25">
      <c r="B44" s="36"/>
      <c r="C44" s="64"/>
      <c r="D44" s="19"/>
      <c r="E44" s="19"/>
      <c r="F44" s="31"/>
      <c r="G44" s="19"/>
      <c r="H44" s="33"/>
    </row>
    <row r="45" spans="2:11" ht="14.15" customHeight="1" x14ac:dyDescent="0.25">
      <c r="B45" s="10" t="s">
        <v>116</v>
      </c>
      <c r="C45" s="11">
        <v>4147</v>
      </c>
      <c r="D45" s="88">
        <v>4350</v>
      </c>
      <c r="E45" s="88">
        <v>4448</v>
      </c>
      <c r="F45" s="31"/>
      <c r="G45" s="89">
        <v>4448</v>
      </c>
      <c r="H45" s="33"/>
    </row>
    <row r="46" spans="2:11" ht="14.15" hidden="1" customHeight="1" x14ac:dyDescent="0.25">
      <c r="B46" s="10" t="s">
        <v>117</v>
      </c>
      <c r="C46" s="64"/>
      <c r="D46" s="89">
        <v>4418.1000000000004</v>
      </c>
      <c r="E46" s="64"/>
      <c r="F46" s="31"/>
      <c r="G46" s="64"/>
      <c r="H46" s="33"/>
    </row>
    <row r="47" spans="2:11" ht="14.15" customHeight="1" x14ac:dyDescent="0.25">
      <c r="B47" s="36"/>
      <c r="C47" s="19"/>
      <c r="D47" s="19"/>
      <c r="E47" s="19"/>
      <c r="F47" s="31"/>
      <c r="G47" s="19"/>
      <c r="H47" s="33"/>
    </row>
    <row r="48" spans="2:11" ht="14.15" customHeight="1" x14ac:dyDescent="0.25">
      <c r="B48" s="36"/>
      <c r="C48" s="19"/>
      <c r="D48" s="19"/>
      <c r="E48" s="19"/>
      <c r="F48" s="31"/>
      <c r="G48" s="19"/>
      <c r="H48" s="33"/>
    </row>
    <row r="49" spans="2:5" ht="14.15" customHeight="1" x14ac:dyDescent="0.25">
      <c r="B49" s="30" t="s">
        <v>42</v>
      </c>
      <c r="E49" s="2"/>
    </row>
    <row r="50" spans="2:5" ht="14.15" customHeight="1" x14ac:dyDescent="0.25">
      <c r="B50" s="90" t="s">
        <v>43</v>
      </c>
      <c r="E50" s="2"/>
    </row>
    <row r="51" spans="2:5" ht="14.15" customHeight="1" x14ac:dyDescent="0.25">
      <c r="B51" s="91" t="s">
        <v>118</v>
      </c>
      <c r="E51" s="2"/>
    </row>
    <row r="52" spans="2:5" ht="14.15" customHeight="1" x14ac:dyDescent="0.25">
      <c r="E52" s="2"/>
    </row>
    <row r="53" spans="2:5" ht="14.15" customHeight="1" x14ac:dyDescent="0.25">
      <c r="E53" s="2"/>
    </row>
    <row r="54" spans="2:5" ht="14.15" customHeight="1" x14ac:dyDescent="0.25">
      <c r="E54" s="2"/>
    </row>
    <row r="55" spans="2:5" ht="14.15" customHeight="1" x14ac:dyDescent="0.25">
      <c r="E55" s="2"/>
    </row>
    <row r="56" spans="2:5" ht="14.15" customHeight="1" x14ac:dyDescent="0.25">
      <c r="E56" s="2"/>
    </row>
    <row r="57" spans="2:5" ht="14.15" customHeight="1" x14ac:dyDescent="0.25">
      <c r="E57" s="2"/>
    </row>
    <row r="58" spans="2:5" ht="14.15" customHeight="1" x14ac:dyDescent="0.25">
      <c r="E58" s="2"/>
    </row>
    <row r="59" spans="2:5" ht="14.15" customHeight="1" x14ac:dyDescent="0.25">
      <c r="E59" s="2"/>
    </row>
    <row r="60" spans="2:5" ht="14.15" customHeight="1" x14ac:dyDescent="0.25">
      <c r="E60" s="2"/>
    </row>
    <row r="61" spans="2:5" ht="14.15" customHeight="1" x14ac:dyDescent="0.25">
      <c r="E61" s="2"/>
    </row>
    <row r="62" spans="2:5" ht="14.15" customHeight="1" x14ac:dyDescent="0.25">
      <c r="E62" s="2"/>
    </row>
    <row r="63" spans="2:5" ht="14.15" customHeight="1" x14ac:dyDescent="0.25">
      <c r="E63" s="2"/>
    </row>
  </sheetData>
  <mergeCells count="2">
    <mergeCell ref="C5:E5"/>
    <mergeCell ref="G5:G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50"/>
  <sheetViews>
    <sheetView workbookViewId="0">
      <pane xSplit="2" topLeftCell="C1" activePane="topRight" state="frozen"/>
      <selection activeCell="I25" sqref="I25"/>
      <selection pane="topRight" activeCell="E8" sqref="E8:G25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4" width="11.6328125" customWidth="1"/>
    <col min="5" max="5" width="11.36328125" customWidth="1"/>
    <col min="6" max="6" width="9.26953125" customWidth="1"/>
    <col min="7" max="7" width="11.6328125" customWidth="1"/>
    <col min="8" max="8" width="11.453125" customWidth="1"/>
  </cols>
  <sheetData>
    <row r="1" spans="2:8" ht="14.15" customHeight="1" x14ac:dyDescent="0.25">
      <c r="E1" s="2"/>
    </row>
    <row r="2" spans="2:8" ht="40" customHeight="1" x14ac:dyDescent="0.25">
      <c r="B2" s="92"/>
      <c r="E2" s="2"/>
    </row>
    <row r="3" spans="2:8" ht="14.15" customHeight="1" x14ac:dyDescent="0.25">
      <c r="E3" s="2"/>
    </row>
    <row r="4" spans="2:8" ht="14.15" customHeight="1" x14ac:dyDescent="0.3">
      <c r="B4" s="4" t="s">
        <v>119</v>
      </c>
      <c r="C4" s="82"/>
      <c r="D4" s="82"/>
      <c r="E4" s="82"/>
      <c r="G4" s="82"/>
    </row>
    <row r="5" spans="2:8" ht="14.15" customHeight="1" x14ac:dyDescent="0.3">
      <c r="B5" s="34"/>
      <c r="C5" s="232">
        <v>2025</v>
      </c>
      <c r="D5" s="233"/>
      <c r="E5" s="233"/>
      <c r="G5" s="234" t="s">
        <v>1</v>
      </c>
      <c r="H5" s="93"/>
    </row>
    <row r="6" spans="2:8" ht="14.15" customHeight="1" x14ac:dyDescent="0.3">
      <c r="B6" s="5" t="s">
        <v>2</v>
      </c>
      <c r="C6" s="6" t="s">
        <v>3</v>
      </c>
      <c r="D6" s="6" t="s">
        <v>4</v>
      </c>
      <c r="E6" s="6" t="s">
        <v>5</v>
      </c>
      <c r="F6" s="31"/>
      <c r="G6" s="235"/>
      <c r="H6" s="93"/>
    </row>
    <row r="7" spans="2:8" ht="14.15" customHeight="1" x14ac:dyDescent="0.25">
      <c r="B7" s="36"/>
      <c r="C7" s="7"/>
      <c r="D7" s="7"/>
      <c r="E7" s="7"/>
      <c r="F7" s="31"/>
      <c r="G7" s="7"/>
      <c r="H7" s="93"/>
    </row>
    <row r="8" spans="2:8" ht="14.15" customHeight="1" x14ac:dyDescent="0.3">
      <c r="B8" s="8" t="s">
        <v>6</v>
      </c>
      <c r="C8" s="19"/>
      <c r="D8" s="19"/>
      <c r="E8" s="150"/>
      <c r="F8" s="239"/>
      <c r="G8" s="150"/>
      <c r="H8" s="93"/>
    </row>
    <row r="9" spans="2:8" ht="14.15" customHeight="1" x14ac:dyDescent="0.25">
      <c r="B9" s="10" t="s">
        <v>47</v>
      </c>
      <c r="C9" s="11">
        <v>225.73</v>
      </c>
      <c r="D9" s="11">
        <v>242.06</v>
      </c>
      <c r="E9" s="187">
        <v>237.96</v>
      </c>
      <c r="F9" s="201"/>
      <c r="G9" s="187">
        <v>705.75</v>
      </c>
      <c r="H9" s="93"/>
    </row>
    <row r="10" spans="2:8" ht="14.15" customHeight="1" x14ac:dyDescent="0.25">
      <c r="B10" s="36"/>
      <c r="C10" s="9"/>
      <c r="D10" s="9"/>
      <c r="E10" s="151"/>
      <c r="F10" s="149"/>
      <c r="G10" s="151"/>
      <c r="H10" s="93"/>
    </row>
    <row r="11" spans="2:8" ht="14.15" customHeight="1" x14ac:dyDescent="0.25">
      <c r="B11" s="10" t="s">
        <v>12</v>
      </c>
      <c r="C11" s="17">
        <v>23.04</v>
      </c>
      <c r="D11" s="17">
        <v>16.899999999999999</v>
      </c>
      <c r="E11" s="187">
        <v>20.71</v>
      </c>
      <c r="F11" s="201"/>
      <c r="G11" s="187">
        <v>60.65</v>
      </c>
      <c r="H11" s="93"/>
    </row>
    <row r="12" spans="2:8" ht="14.15" customHeight="1" x14ac:dyDescent="0.3">
      <c r="B12" s="10" t="s">
        <v>13</v>
      </c>
      <c r="C12" s="58">
        <v>0.1021</v>
      </c>
      <c r="D12" s="58">
        <v>6.9800000000000001E-2</v>
      </c>
      <c r="E12" s="157">
        <v>8.6999999999999994E-2</v>
      </c>
      <c r="F12" s="149"/>
      <c r="G12" s="157">
        <v>8.5900000000000004E-2</v>
      </c>
      <c r="H12" s="93"/>
    </row>
    <row r="13" spans="2:8" ht="14.15" customHeight="1" x14ac:dyDescent="0.25">
      <c r="B13" s="36"/>
      <c r="C13" s="9"/>
      <c r="D13" s="9"/>
      <c r="E13" s="151"/>
      <c r="F13" s="149"/>
      <c r="G13" s="151"/>
      <c r="H13" s="93"/>
    </row>
    <row r="14" spans="2:8" ht="14.15" customHeight="1" x14ac:dyDescent="0.25">
      <c r="B14" s="10" t="s">
        <v>48</v>
      </c>
      <c r="C14" s="17">
        <v>17.39</v>
      </c>
      <c r="D14" s="17">
        <v>11.46</v>
      </c>
      <c r="E14" s="187">
        <v>11.61</v>
      </c>
      <c r="F14" s="201"/>
      <c r="G14" s="187">
        <v>40.47</v>
      </c>
      <c r="H14" s="93"/>
    </row>
    <row r="15" spans="2:8" ht="14.15" customHeight="1" x14ac:dyDescent="0.25">
      <c r="B15" s="10" t="s">
        <v>67</v>
      </c>
      <c r="C15" s="58">
        <v>7.7100000000000002E-2</v>
      </c>
      <c r="D15" s="58">
        <v>4.7300000000000002E-2</v>
      </c>
      <c r="E15" s="240">
        <v>4.8800000000000003E-2</v>
      </c>
      <c r="F15" s="149"/>
      <c r="G15" s="240">
        <v>5.7299999999999997E-2</v>
      </c>
      <c r="H15" s="93"/>
    </row>
    <row r="16" spans="2:8" ht="14.15" customHeight="1" x14ac:dyDescent="0.25">
      <c r="B16" s="36"/>
      <c r="C16" s="9"/>
      <c r="D16" s="9"/>
      <c r="E16" s="151"/>
      <c r="F16" s="149"/>
      <c r="G16" s="151"/>
      <c r="H16" s="93"/>
    </row>
    <row r="17" spans="2:8" ht="14.15" customHeight="1" x14ac:dyDescent="0.25">
      <c r="B17" s="10" t="s">
        <v>68</v>
      </c>
      <c r="C17" s="17">
        <v>21.25</v>
      </c>
      <c r="D17" s="17">
        <v>0.69</v>
      </c>
      <c r="E17" s="187">
        <v>12.94</v>
      </c>
      <c r="F17" s="201"/>
      <c r="G17" s="187">
        <v>34.89</v>
      </c>
      <c r="H17" s="93"/>
    </row>
    <row r="18" spans="2:8" ht="14.15" customHeight="1" x14ac:dyDescent="0.25">
      <c r="B18" s="10" t="s">
        <v>69</v>
      </c>
      <c r="C18" s="44">
        <v>9.4100000000000003E-2</v>
      </c>
      <c r="D18" s="44">
        <v>2.8999999999999998E-3</v>
      </c>
      <c r="E18" s="188">
        <v>5.4399999999999997E-2</v>
      </c>
      <c r="F18" s="149"/>
      <c r="G18" s="188">
        <v>4.9399999999999999E-2</v>
      </c>
      <c r="H18" s="93"/>
    </row>
    <row r="19" spans="2:8" ht="14.15" customHeight="1" x14ac:dyDescent="0.25">
      <c r="B19" s="36"/>
      <c r="C19" s="19"/>
      <c r="D19" s="19"/>
      <c r="E19" s="150"/>
      <c r="F19" s="149"/>
      <c r="G19" s="150"/>
      <c r="H19" s="93"/>
    </row>
    <row r="20" spans="2:8" ht="14.15" customHeight="1" x14ac:dyDescent="0.3">
      <c r="B20" s="8" t="s">
        <v>24</v>
      </c>
      <c r="C20" s="19"/>
      <c r="D20" s="19"/>
      <c r="E20" s="150"/>
      <c r="F20" s="149"/>
      <c r="G20" s="150"/>
      <c r="H20" s="93"/>
    </row>
    <row r="21" spans="2:8" ht="14.15" customHeight="1" x14ac:dyDescent="0.25">
      <c r="B21" s="10" t="s">
        <v>73</v>
      </c>
      <c r="C21" s="50">
        <v>1.64</v>
      </c>
      <c r="D21" s="50">
        <v>3.27</v>
      </c>
      <c r="E21" s="241">
        <v>6.9</v>
      </c>
      <c r="F21" s="149"/>
      <c r="G21" s="241">
        <v>6.9</v>
      </c>
      <c r="H21" s="93"/>
    </row>
    <row r="22" spans="2:8" ht="14.15" customHeight="1" x14ac:dyDescent="0.25">
      <c r="B22" s="10" t="s">
        <v>104</v>
      </c>
      <c r="C22" s="11">
        <v>381.24</v>
      </c>
      <c r="D22" s="11">
        <v>373.79</v>
      </c>
      <c r="E22" s="153">
        <v>428</v>
      </c>
      <c r="F22" s="149"/>
      <c r="G22" s="153">
        <v>428</v>
      </c>
      <c r="H22" s="93"/>
    </row>
    <row r="23" spans="2:8" ht="14.15" customHeight="1" x14ac:dyDescent="0.25">
      <c r="B23" s="10" t="s">
        <v>60</v>
      </c>
      <c r="C23" s="11">
        <v>0</v>
      </c>
      <c r="D23" s="11">
        <v>0</v>
      </c>
      <c r="E23" s="153">
        <v>0</v>
      </c>
      <c r="F23" s="149"/>
      <c r="G23" s="153">
        <v>0</v>
      </c>
      <c r="H23" s="93"/>
    </row>
    <row r="24" spans="2:8" ht="14.15" customHeight="1" x14ac:dyDescent="0.25">
      <c r="B24" s="10" t="s">
        <v>28</v>
      </c>
      <c r="C24" s="85">
        <v>14.73</v>
      </c>
      <c r="D24" s="85">
        <v>13.43</v>
      </c>
      <c r="E24" s="242">
        <v>14</v>
      </c>
      <c r="F24" s="149"/>
      <c r="G24" s="242">
        <v>14</v>
      </c>
      <c r="H24" s="93"/>
    </row>
    <row r="25" spans="2:8" ht="14.15" customHeight="1" x14ac:dyDescent="0.25">
      <c r="B25" s="36"/>
      <c r="C25" s="19"/>
      <c r="D25" s="19"/>
      <c r="E25" s="150"/>
      <c r="F25" s="149"/>
      <c r="G25" s="150"/>
      <c r="H25" s="93"/>
    </row>
    <row r="26" spans="2:8" ht="14.15" customHeight="1" x14ac:dyDescent="0.25">
      <c r="E26" s="2"/>
    </row>
    <row r="27" spans="2:8" ht="14.15" customHeight="1" x14ac:dyDescent="0.25">
      <c r="E27" s="2"/>
    </row>
    <row r="28" spans="2:8" ht="14.15" customHeight="1" x14ac:dyDescent="0.25">
      <c r="E28" s="2"/>
    </row>
    <row r="29" spans="2:8" ht="14.15" customHeight="1" x14ac:dyDescent="0.25">
      <c r="E29" s="2"/>
    </row>
    <row r="30" spans="2:8" ht="14.15" customHeight="1" x14ac:dyDescent="0.25">
      <c r="E30" s="2"/>
    </row>
    <row r="31" spans="2:8" ht="14.15" customHeight="1" x14ac:dyDescent="0.25">
      <c r="E31" s="2"/>
    </row>
    <row r="32" spans="2:8" ht="14.15" customHeight="1" x14ac:dyDescent="0.25">
      <c r="E32" s="2"/>
    </row>
    <row r="33" spans="5:5" ht="14.15" customHeight="1" x14ac:dyDescent="0.25">
      <c r="E33" s="2"/>
    </row>
    <row r="34" spans="5:5" ht="14.15" customHeight="1" x14ac:dyDescent="0.25">
      <c r="E34" s="2"/>
    </row>
    <row r="35" spans="5:5" ht="14.15" customHeight="1" x14ac:dyDescent="0.25">
      <c r="E35" s="2"/>
    </row>
    <row r="36" spans="5:5" ht="14.15" customHeight="1" x14ac:dyDescent="0.25">
      <c r="E36" s="2"/>
    </row>
    <row r="37" spans="5:5" ht="14.15" customHeight="1" x14ac:dyDescent="0.25">
      <c r="E37" s="2"/>
    </row>
    <row r="38" spans="5:5" ht="14.15" customHeight="1" x14ac:dyDescent="0.25">
      <c r="E38" s="2"/>
    </row>
    <row r="39" spans="5:5" ht="15" customHeight="1" x14ac:dyDescent="0.25">
      <c r="E39" s="1"/>
    </row>
    <row r="40" spans="5:5" ht="15" customHeight="1" x14ac:dyDescent="0.25">
      <c r="E40" s="1"/>
    </row>
    <row r="41" spans="5:5" ht="15" customHeight="1" x14ac:dyDescent="0.25">
      <c r="E41" s="1"/>
    </row>
    <row r="42" spans="5:5" ht="15" customHeight="1" x14ac:dyDescent="0.25">
      <c r="E42" s="1"/>
    </row>
    <row r="43" spans="5:5" ht="15" customHeight="1" x14ac:dyDescent="0.25">
      <c r="E43" s="1"/>
    </row>
    <row r="44" spans="5:5" ht="15" customHeight="1" x14ac:dyDescent="0.25">
      <c r="E44" s="1"/>
    </row>
    <row r="45" spans="5:5" ht="15" customHeight="1" x14ac:dyDescent="0.25">
      <c r="E45" s="1"/>
    </row>
    <row r="46" spans="5:5" ht="15" customHeight="1" x14ac:dyDescent="0.25">
      <c r="E46" s="1"/>
    </row>
    <row r="47" spans="5:5" ht="15" customHeight="1" x14ac:dyDescent="0.25">
      <c r="E47" s="1"/>
    </row>
    <row r="48" spans="5:5" ht="15" customHeight="1" x14ac:dyDescent="0.25">
      <c r="E48" s="1"/>
    </row>
    <row r="49" spans="5:5" ht="15" customHeight="1" x14ac:dyDescent="0.25">
      <c r="E49" s="1"/>
    </row>
    <row r="50" spans="5:5" ht="15" customHeight="1" x14ac:dyDescent="0.25">
      <c r="E50" s="1"/>
    </row>
  </sheetData>
  <mergeCells count="2">
    <mergeCell ref="C5:E5"/>
    <mergeCell ref="G5:G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50"/>
  <sheetViews>
    <sheetView workbookViewId="0">
      <pane xSplit="2" topLeftCell="C1" activePane="topRight" state="frozen"/>
      <selection activeCell="I25" sqref="I25"/>
      <selection pane="topRight" activeCell="I25" sqref="I25"/>
    </sheetView>
  </sheetViews>
  <sheetFormatPr defaultColWidth="13.08984375" defaultRowHeight="12.5" x14ac:dyDescent="0.25"/>
  <cols>
    <col min="1" max="1" width="2.81640625" customWidth="1"/>
    <col min="2" max="2" width="43.1796875" customWidth="1"/>
    <col min="3" max="3" width="12.6328125" customWidth="1"/>
    <col min="4" max="4" width="12.453125" customWidth="1"/>
    <col min="5" max="5" width="12" customWidth="1"/>
    <col min="6" max="6" width="9.26953125" customWidth="1"/>
    <col min="7" max="7" width="13.7265625" customWidth="1"/>
    <col min="8" max="8" width="9.26953125" customWidth="1"/>
  </cols>
  <sheetData>
    <row r="1" spans="2:8" ht="14.15" customHeight="1" x14ac:dyDescent="0.25">
      <c r="E1" s="2"/>
    </row>
    <row r="2" spans="2:8" ht="35.75" customHeight="1" x14ac:dyDescent="0.25">
      <c r="B2" s="3"/>
      <c r="E2" s="2"/>
    </row>
    <row r="3" spans="2:8" ht="14.15" customHeight="1" x14ac:dyDescent="0.25">
      <c r="E3" s="2"/>
    </row>
    <row r="4" spans="2:8" ht="14.15" customHeight="1" x14ac:dyDescent="0.3">
      <c r="B4" s="4" t="s">
        <v>120</v>
      </c>
      <c r="C4" s="82"/>
      <c r="D4" s="82"/>
      <c r="E4" s="82"/>
      <c r="G4" s="75"/>
    </row>
    <row r="5" spans="2:8" ht="14.15" customHeight="1" x14ac:dyDescent="0.3">
      <c r="B5" s="34"/>
      <c r="C5" s="232">
        <v>2025</v>
      </c>
      <c r="D5" s="233"/>
      <c r="E5" s="233"/>
      <c r="G5" s="35" t="s">
        <v>1</v>
      </c>
    </row>
    <row r="6" spans="2:8" ht="14.15" customHeight="1" x14ac:dyDescent="0.3">
      <c r="B6" s="5" t="s">
        <v>2</v>
      </c>
      <c r="C6" s="6" t="s">
        <v>3</v>
      </c>
      <c r="D6" s="6" t="s">
        <v>4</v>
      </c>
      <c r="E6" s="6" t="s">
        <v>5</v>
      </c>
      <c r="F6" s="31"/>
      <c r="G6" s="6"/>
      <c r="H6" s="33"/>
    </row>
    <row r="7" spans="2:8" ht="14.15" customHeight="1" x14ac:dyDescent="0.25">
      <c r="B7" s="36"/>
      <c r="C7" s="7"/>
      <c r="D7" s="7"/>
      <c r="E7" s="7"/>
      <c r="F7" s="31"/>
      <c r="G7" s="7"/>
      <c r="H7" s="33"/>
    </row>
    <row r="8" spans="2:8" ht="14.15" customHeight="1" x14ac:dyDescent="0.3">
      <c r="B8" s="8" t="s">
        <v>6</v>
      </c>
      <c r="C8" s="19"/>
      <c r="D8" s="19"/>
      <c r="E8" s="19"/>
      <c r="F8" s="31"/>
      <c r="G8" s="19"/>
      <c r="H8" s="33"/>
    </row>
    <row r="9" spans="2:8" ht="14.15" customHeight="1" x14ac:dyDescent="0.25">
      <c r="B9" s="10" t="s">
        <v>47</v>
      </c>
      <c r="C9" s="11">
        <v>45.57</v>
      </c>
      <c r="D9" s="11">
        <v>50.26</v>
      </c>
      <c r="E9" s="187">
        <v>53.31</v>
      </c>
      <c r="F9" s="201"/>
      <c r="G9" s="187">
        <v>149.13999999999999</v>
      </c>
      <c r="H9" s="33"/>
    </row>
    <row r="10" spans="2:8" ht="14.15" customHeight="1" x14ac:dyDescent="0.25">
      <c r="B10" s="36"/>
      <c r="C10" s="19"/>
      <c r="D10" s="19"/>
      <c r="E10" s="202"/>
      <c r="F10" s="201"/>
      <c r="G10" s="202"/>
      <c r="H10" s="33"/>
    </row>
    <row r="11" spans="2:8" ht="14.15" customHeight="1" x14ac:dyDescent="0.25">
      <c r="B11" s="10" t="s">
        <v>12</v>
      </c>
      <c r="C11" s="11">
        <v>-33.99</v>
      </c>
      <c r="D11" s="11">
        <v>-47.37</v>
      </c>
      <c r="E11" s="11">
        <v>-27.61</v>
      </c>
      <c r="F11" s="203"/>
      <c r="G11" s="11">
        <v>-108.97</v>
      </c>
      <c r="H11" s="33"/>
    </row>
    <row r="12" spans="2:8" ht="14.15" customHeight="1" x14ac:dyDescent="0.25">
      <c r="B12" s="10" t="s">
        <v>13</v>
      </c>
      <c r="C12" s="94">
        <v>-0.74590000000000001</v>
      </c>
      <c r="D12" s="94">
        <v>-0.94240000000000002</v>
      </c>
      <c r="E12" s="94">
        <v>-0.51790000000000003</v>
      </c>
      <c r="F12" s="149"/>
      <c r="G12" s="94">
        <v>-0.73070000000000002</v>
      </c>
      <c r="H12" s="33"/>
    </row>
    <row r="13" spans="2:8" ht="14.15" customHeight="1" x14ac:dyDescent="0.25">
      <c r="B13" s="36"/>
      <c r="C13" s="19"/>
      <c r="D13" s="19"/>
      <c r="E13" s="150"/>
      <c r="F13" s="149"/>
      <c r="G13" s="150"/>
      <c r="H13" s="33"/>
    </row>
    <row r="14" spans="2:8" ht="14.15" customHeight="1" x14ac:dyDescent="0.25">
      <c r="B14" s="10" t="s">
        <v>48</v>
      </c>
      <c r="C14" s="11">
        <v>-46.54</v>
      </c>
      <c r="D14" s="11">
        <v>-57.86</v>
      </c>
      <c r="E14" s="11">
        <v>-39.42</v>
      </c>
      <c r="F14" s="149"/>
      <c r="G14" s="11">
        <v>-143.81</v>
      </c>
      <c r="H14" s="33"/>
    </row>
    <row r="15" spans="2:8" ht="14.15" customHeight="1" x14ac:dyDescent="0.25">
      <c r="B15" s="10" t="s">
        <v>67</v>
      </c>
      <c r="C15" s="94">
        <v>-1.0213000000000001</v>
      </c>
      <c r="D15" s="94">
        <v>-1.1511</v>
      </c>
      <c r="E15" s="94">
        <v>-0.73939999999999995</v>
      </c>
      <c r="F15" s="149"/>
      <c r="G15" s="94">
        <v>-0.96430000000000005</v>
      </c>
      <c r="H15" s="33"/>
    </row>
    <row r="16" spans="2:8" ht="14.15" customHeight="1" x14ac:dyDescent="0.25">
      <c r="B16" s="36"/>
      <c r="C16" s="19"/>
      <c r="D16" s="19"/>
      <c r="E16" s="150"/>
      <c r="F16" s="149"/>
      <c r="G16" s="150"/>
      <c r="H16" s="33"/>
    </row>
    <row r="17" spans="2:8" ht="14.15" customHeight="1" x14ac:dyDescent="0.25">
      <c r="B17" s="10" t="s">
        <v>121</v>
      </c>
      <c r="C17" s="11">
        <v>-43.3</v>
      </c>
      <c r="D17" s="11">
        <v>-54.58</v>
      </c>
      <c r="E17" s="11">
        <v>-34.19</v>
      </c>
      <c r="F17" s="149"/>
      <c r="G17" s="11">
        <v>-134.13</v>
      </c>
      <c r="H17" s="33"/>
    </row>
    <row r="18" spans="2:8" ht="14.15" customHeight="1" x14ac:dyDescent="0.25">
      <c r="B18" s="10" t="s">
        <v>69</v>
      </c>
      <c r="C18" s="94">
        <v>-0.95009999999999994</v>
      </c>
      <c r="D18" s="94">
        <v>-1.0859000000000001</v>
      </c>
      <c r="E18" s="188">
        <v>-0.64149999999999996</v>
      </c>
      <c r="F18" s="149"/>
      <c r="G18" s="188">
        <v>-0.89939999999999998</v>
      </c>
      <c r="H18" s="33"/>
    </row>
    <row r="19" spans="2:8" ht="14.15" customHeight="1" x14ac:dyDescent="0.25">
      <c r="B19" s="36"/>
      <c r="C19" s="19"/>
      <c r="D19" s="19"/>
      <c r="E19" s="150"/>
      <c r="F19" s="149"/>
      <c r="G19" s="150"/>
      <c r="H19" s="33"/>
    </row>
    <row r="20" spans="2:8" ht="14.15" customHeight="1" x14ac:dyDescent="0.3">
      <c r="B20" s="8" t="s">
        <v>24</v>
      </c>
      <c r="C20" s="19"/>
      <c r="D20" s="19"/>
      <c r="E20" s="150"/>
      <c r="F20" s="149"/>
      <c r="G20" s="150"/>
      <c r="H20" s="33"/>
    </row>
    <row r="21" spans="2:8" ht="14.15" customHeight="1" x14ac:dyDescent="0.25">
      <c r="B21" s="10" t="s">
        <v>73</v>
      </c>
      <c r="C21" s="19"/>
      <c r="D21" s="50">
        <v>0.3</v>
      </c>
      <c r="E21" s="150"/>
      <c r="F21" s="149"/>
      <c r="G21" s="150"/>
      <c r="H21" s="33"/>
    </row>
    <row r="22" spans="2:8" ht="14.15" customHeight="1" x14ac:dyDescent="0.25">
      <c r="B22" s="10" t="s">
        <v>104</v>
      </c>
      <c r="C22" s="11">
        <v>527.1</v>
      </c>
      <c r="D22" s="11">
        <v>416</v>
      </c>
      <c r="E22" s="153">
        <v>321</v>
      </c>
      <c r="F22" s="149"/>
      <c r="G22" s="153">
        <v>321</v>
      </c>
      <c r="H22" s="33"/>
    </row>
    <row r="23" spans="2:8" ht="14.15" customHeight="1" x14ac:dyDescent="0.25">
      <c r="B23" s="10" t="s">
        <v>60</v>
      </c>
      <c r="C23" s="11">
        <v>202.7</v>
      </c>
      <c r="D23" s="11">
        <v>203</v>
      </c>
      <c r="E23" s="153">
        <v>200</v>
      </c>
      <c r="F23" s="149"/>
      <c r="G23" s="153">
        <v>200</v>
      </c>
      <c r="H23" s="33"/>
    </row>
    <row r="24" spans="2:8" ht="14.15" customHeight="1" x14ac:dyDescent="0.25">
      <c r="B24" s="10" t="s">
        <v>28</v>
      </c>
      <c r="C24" s="11">
        <v>6.4</v>
      </c>
      <c r="D24" s="11">
        <v>6</v>
      </c>
      <c r="E24" s="153">
        <v>4</v>
      </c>
      <c r="F24" s="149"/>
      <c r="G24" s="153">
        <v>4</v>
      </c>
      <c r="H24" s="33"/>
    </row>
    <row r="25" spans="2:8" ht="14.15" customHeight="1" x14ac:dyDescent="0.25">
      <c r="B25" s="36"/>
      <c r="C25" s="19"/>
      <c r="D25" s="19"/>
      <c r="E25" s="150"/>
      <c r="F25" s="149"/>
      <c r="G25" s="150"/>
      <c r="H25" s="33"/>
    </row>
    <row r="26" spans="2:8" ht="14.15" customHeight="1" x14ac:dyDescent="0.25">
      <c r="B26" s="30" t="s">
        <v>42</v>
      </c>
      <c r="E26" s="2"/>
    </row>
    <row r="27" spans="2:8" ht="14.15" customHeight="1" x14ac:dyDescent="0.25">
      <c r="B27" s="30" t="s">
        <v>122</v>
      </c>
      <c r="E27" s="2"/>
    </row>
    <row r="28" spans="2:8" ht="14.15" customHeight="1" x14ac:dyDescent="0.25">
      <c r="E28" s="2"/>
    </row>
    <row r="29" spans="2:8" ht="14.15" customHeight="1" x14ac:dyDescent="0.25">
      <c r="E29" s="2"/>
    </row>
    <row r="30" spans="2:8" ht="14.15" customHeight="1" x14ac:dyDescent="0.25">
      <c r="E30" s="2"/>
    </row>
    <row r="31" spans="2:8" ht="14.15" customHeight="1" x14ac:dyDescent="0.25">
      <c r="E31" s="95"/>
    </row>
    <row r="32" spans="2:8" ht="14.15" customHeight="1" x14ac:dyDescent="0.25">
      <c r="E32" s="2"/>
    </row>
    <row r="33" spans="5:5" ht="15" customHeight="1" x14ac:dyDescent="0.25">
      <c r="E33" s="1"/>
    </row>
    <row r="34" spans="5:5" ht="15" customHeight="1" x14ac:dyDescent="0.25">
      <c r="E34" s="1"/>
    </row>
    <row r="35" spans="5:5" ht="15" customHeight="1" x14ac:dyDescent="0.25">
      <c r="E35" s="1"/>
    </row>
    <row r="36" spans="5:5" ht="15" customHeight="1" x14ac:dyDescent="0.25">
      <c r="E36" s="1"/>
    </row>
    <row r="37" spans="5:5" ht="15" customHeight="1" x14ac:dyDescent="0.25">
      <c r="E37" s="1"/>
    </row>
    <row r="38" spans="5:5" ht="15" customHeight="1" x14ac:dyDescent="0.25">
      <c r="E38" s="1"/>
    </row>
    <row r="39" spans="5:5" ht="15" customHeight="1" x14ac:dyDescent="0.25">
      <c r="E39" s="1"/>
    </row>
    <row r="40" spans="5:5" ht="15" customHeight="1" x14ac:dyDescent="0.25">
      <c r="E40" s="1"/>
    </row>
    <row r="41" spans="5:5" ht="15" customHeight="1" x14ac:dyDescent="0.25">
      <c r="E41" s="1"/>
    </row>
    <row r="42" spans="5:5" ht="15" customHeight="1" x14ac:dyDescent="0.25">
      <c r="E42" s="1"/>
    </row>
    <row r="43" spans="5:5" ht="15" customHeight="1" x14ac:dyDescent="0.25">
      <c r="E43" s="1"/>
    </row>
    <row r="44" spans="5:5" ht="15" customHeight="1" x14ac:dyDescent="0.25">
      <c r="E44" s="1"/>
    </row>
    <row r="45" spans="5:5" ht="15" customHeight="1" x14ac:dyDescent="0.25">
      <c r="E45" s="1"/>
    </row>
    <row r="46" spans="5:5" ht="15" customHeight="1" x14ac:dyDescent="0.25">
      <c r="E46" s="1"/>
    </row>
    <row r="47" spans="5:5" ht="15" customHeight="1" x14ac:dyDescent="0.25">
      <c r="E47" s="1"/>
    </row>
    <row r="48" spans="5:5" ht="15" customHeight="1" x14ac:dyDescent="0.25">
      <c r="E48" s="1"/>
    </row>
    <row r="49" spans="5:5" ht="15" customHeight="1" x14ac:dyDescent="0.25">
      <c r="E49" s="1"/>
    </row>
    <row r="50" spans="5:5" ht="15" customHeight="1" x14ac:dyDescent="0.25">
      <c r="E50" s="1"/>
    </row>
  </sheetData>
  <mergeCells count="1">
    <mergeCell ref="C5:E5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60F6E62C7FA4695E9C47EA2F018A8" ma:contentTypeVersion="20" ma:contentTypeDescription="Create a new document." ma:contentTypeScope="" ma:versionID="b642a93e6541f3290a8422e8047d3f68">
  <xsd:schema xmlns:xsd="http://www.w3.org/2001/XMLSchema" xmlns:xs="http://www.w3.org/2001/XMLSchema" xmlns:p="http://schemas.microsoft.com/office/2006/metadata/properties" xmlns:ns1="http://schemas.microsoft.com/sharepoint/v3" xmlns:ns2="d5562067-65dd-4cf0-aa21-074d635e40d1" xmlns:ns3="1005d4c9-697b-4bf1-8314-d3d0eda8a497" targetNamespace="http://schemas.microsoft.com/office/2006/metadata/properties" ma:root="true" ma:fieldsID="c754af463f0b9b3a1d394b1e87814d8d" ns1:_="" ns2:_="" ns3:_="">
    <xsd:import namespace="http://schemas.microsoft.com/sharepoint/v3"/>
    <xsd:import namespace="d5562067-65dd-4cf0-aa21-074d635e40d1"/>
    <xsd:import namespace="1005d4c9-697b-4bf1-8314-d3d0eda8a4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62067-65dd-4cf0-aa21-074d635e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7104f1-6fa4-435a-8dd2-1b1c9b2e6e47}" ma:internalName="TaxCatchAll" ma:showField="CatchAllData" ma:web="d5562067-65dd-4cf0-aa21-074d635e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5d4c9-697b-4bf1-8314-d3d0eda8a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d802bc5-d66e-40b7-a0c7-bfa5d59ec1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005d4c9-697b-4bf1-8314-d3d0eda8a497">
      <Terms xmlns="http://schemas.microsoft.com/office/infopath/2007/PartnerControls"/>
    </lcf76f155ced4ddcb4097134ff3c332f>
    <_ip_UnifiedCompliancePolicyProperties xmlns="http://schemas.microsoft.com/sharepoint/v3" xsi:nil="true"/>
    <TaxCatchAll xmlns="d5562067-65dd-4cf0-aa21-074d635e40d1" xsi:nil="true"/>
  </documentManagement>
</p:properties>
</file>

<file path=customXml/itemProps1.xml><?xml version="1.0" encoding="utf-8"?>
<ds:datastoreItem xmlns:ds="http://schemas.openxmlformats.org/officeDocument/2006/customXml" ds:itemID="{5316459F-E231-42CD-B397-E4F6FCD0C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562067-65dd-4cf0-aa21-074d635e40d1"/>
    <ds:schemaRef ds:uri="1005d4c9-697b-4bf1-8314-d3d0eda8a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19FB6F-FCFD-45B4-BADC-32CD74629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FF4926-741B-4846-B003-D039B7D4F98F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005d4c9-697b-4bf1-8314-d3d0eda8a497"/>
    <ds:schemaRef ds:uri="http://purl.org/dc/elements/1.1/"/>
    <ds:schemaRef ds:uri="d5562067-65dd-4cf0-aa21-074d635e40d1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CDB</vt:lpstr>
      <vt:lpstr>XL</vt:lpstr>
      <vt:lpstr>Robi</vt:lpstr>
      <vt:lpstr>Dialog</vt:lpstr>
      <vt:lpstr>Smart</vt:lpstr>
      <vt:lpstr>EDOTCO</vt:lpstr>
      <vt:lpstr>Link Net</vt:lpstr>
      <vt:lpstr>ADA</vt:lpstr>
      <vt:lpstr>Boost</vt:lpstr>
      <vt:lpstr>P&amp;L</vt:lpstr>
      <vt:lpstr>Balance sheet</vt:lpstr>
      <vt:lpstr>Cash Flow</vt:lpstr>
      <vt:lpstr>Foreign Exchange</vt:lpstr>
      <vt:lpstr>'Cash Flow'!Print_Area</vt:lpstr>
      <vt:lpstr>Dialog!Print_Area</vt:lpstr>
      <vt:lpstr>EDOTCO!Print_Area</vt:lpstr>
      <vt:lpstr>'Link Net'!Print_Area</vt:lpstr>
      <vt:lpstr>'P&amp;L'!Print_Area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Nur Iman Balqis Binti Ibrahim</cp:lastModifiedBy>
  <cp:revision>2</cp:revision>
  <dcterms:modified xsi:type="dcterms:W3CDTF">2025-11-27T05:10:30Z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998a97-afc3-4698-b2e1-e4f05abeac16_Enabled">
    <vt:lpwstr>true</vt:lpwstr>
  </property>
  <property fmtid="{D5CDD505-2E9C-101B-9397-08002B2CF9AE}" pid="3" name="MSIP_Label_52998a97-afc3-4698-b2e1-e4f05abeac16_SetDate">
    <vt:lpwstr>2025-11-26T13:24:10Z</vt:lpwstr>
  </property>
  <property fmtid="{D5CDD505-2E9C-101B-9397-08002B2CF9AE}" pid="4" name="MSIP_Label_52998a97-afc3-4698-b2e1-e4f05abeac16_Method">
    <vt:lpwstr>Standard</vt:lpwstr>
  </property>
  <property fmtid="{D5CDD505-2E9C-101B-9397-08002B2CF9AE}" pid="5" name="MSIP_Label_52998a97-afc3-4698-b2e1-e4f05abeac16_Name">
    <vt:lpwstr>Internal</vt:lpwstr>
  </property>
  <property fmtid="{D5CDD505-2E9C-101B-9397-08002B2CF9AE}" pid="6" name="MSIP_Label_52998a97-afc3-4698-b2e1-e4f05abeac16_SiteId">
    <vt:lpwstr>e08bcf38-c522-44a4-8d2e-33a36b7639de</vt:lpwstr>
  </property>
  <property fmtid="{D5CDD505-2E9C-101B-9397-08002B2CF9AE}" pid="7" name="MSIP_Label_52998a97-afc3-4698-b2e1-e4f05abeac16_ActionId">
    <vt:lpwstr>69ee10ca-f84b-46f2-8700-36ceb0615904</vt:lpwstr>
  </property>
  <property fmtid="{D5CDD505-2E9C-101B-9397-08002B2CF9AE}" pid="8" name="MSIP_Label_52998a97-afc3-4698-b2e1-e4f05abeac16_ContentBits">
    <vt:lpwstr>2</vt:lpwstr>
  </property>
  <property fmtid="{D5CDD505-2E9C-101B-9397-08002B2CF9AE}" pid="9" name="MSIP_Label_52998a97-afc3-4698-b2e1-e4f05abeac16_Tag">
    <vt:lpwstr>10, 3, 0, 1</vt:lpwstr>
  </property>
  <property fmtid="{D5CDD505-2E9C-101B-9397-08002B2CF9AE}" pid="10" name="ContentTypeId">
    <vt:lpwstr>0x01010085A60F6E62C7FA4695E9C47EA2F018A8</vt:lpwstr>
  </property>
  <property fmtid="{D5CDD505-2E9C-101B-9397-08002B2CF9AE}" pid="11" name="MediaServiceImageTags">
    <vt:lpwstr/>
  </property>
</Properties>
</file>